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0" windowHeight="8730"/>
  </bookViews>
  <sheets>
    <sheet name="项目表" sheetId="1" r:id="rId1"/>
  </sheets>
  <definedNames>
    <definedName name="_xlnm._FilterDatabase" localSheetId="0" hidden="1">项目表!$A$7:$V$166</definedName>
    <definedName name="_xlnm.Print_Titles" localSheetId="0">项目表!$1:$6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B9" authorId="0">
      <text>
        <r>
          <rPr>
            <b/>
            <sz val="16"/>
            <rFont val="宋体"/>
            <charset val="134"/>
          </rPr>
          <t>Administrator:</t>
        </r>
        <r>
          <rPr>
            <sz val="16"/>
            <rFont val="宋体"/>
            <charset val="134"/>
          </rPr>
          <t xml:space="preserve">
包括义务教育阶段学校建设或改造，村幼儿园建设等。</t>
        </r>
      </text>
    </comment>
    <comment ref="B12" authorId="0">
      <text>
        <r>
          <rPr>
            <b/>
            <sz val="16"/>
            <rFont val="宋体"/>
            <charset val="134"/>
          </rPr>
          <t>Administrator:</t>
        </r>
        <r>
          <rPr>
            <sz val="16"/>
            <rFont val="宋体"/>
            <charset val="134"/>
          </rPr>
          <t xml:space="preserve">
包括乡村两级医疗机构标准化和乡镇卫生院中医馆建设，购置医疗器械设备等。</t>
        </r>
      </text>
    </comment>
    <comment ref="B13" authorId="0">
      <text>
        <r>
          <rPr>
            <b/>
            <sz val="16"/>
            <rFont val="宋体"/>
            <charset val="134"/>
          </rPr>
          <t>Administrator:</t>
        </r>
        <r>
          <rPr>
            <sz val="16"/>
            <rFont val="宋体"/>
            <charset val="134"/>
          </rPr>
          <t xml:space="preserve">
包括农村新增危房改造、农房抗震改造等，改造对象包括农村易返贫致贫户、农村低保户、农村分散供养特困人员、因病因灾因意外事故等刚性支出较大或收入大幅缩减导致基本生活出现严重困难家庭等、农村低保边缘家庭、未享受过农村住房保障政策支持且依靠自身力量无法解决住房安全问题的其他脱贫户等六类。</t>
        </r>
      </text>
    </comment>
    <comment ref="B15" authorId="0">
      <text>
        <r>
          <rPr>
            <b/>
            <sz val="16"/>
            <rFont val="宋体"/>
            <charset val="134"/>
          </rPr>
          <t>Administrator:</t>
        </r>
        <r>
          <rPr>
            <sz val="16"/>
            <rFont val="宋体"/>
            <charset val="134"/>
          </rPr>
          <t xml:space="preserve">
包括新建、扩建农村供水保障工程，已建农村供水工程改造和管护，冬季冻管改造，农村供水信息化建设项目等。</t>
        </r>
      </text>
    </comment>
    <comment ref="B26" authorId="0">
      <text>
        <r>
          <rPr>
            <b/>
            <sz val="16"/>
            <rFont val="宋体"/>
            <charset val="134"/>
          </rPr>
          <t>Administrator:</t>
        </r>
        <r>
          <rPr>
            <sz val="16"/>
            <rFont val="宋体"/>
            <charset val="134"/>
          </rPr>
          <t xml:space="preserve">
包括村级集体经济发展项目，现代农业产业园，产业集群，绿色循环农业发展，一二三产业融合发展项目，新型经营主体培育等。</t>
        </r>
      </text>
    </comment>
    <comment ref="B50" authorId="0">
      <text>
        <r>
          <rPr>
            <b/>
            <sz val="16"/>
            <rFont val="宋体"/>
            <charset val="134"/>
          </rPr>
          <t>Administrator:</t>
        </r>
        <r>
          <rPr>
            <sz val="16"/>
            <rFont val="宋体"/>
            <charset val="134"/>
          </rPr>
          <t xml:space="preserve">
包括到户种植业、良种繁育基地建设、绿色标准化种植基地建设，到户养殖业、畜禽良种繁育体系建设、绿色标准化养殖基地建设，良种良法示范推广，具有民族特色、地域特色的手工业项目等。</t>
        </r>
      </text>
    </comment>
    <comment ref="B56" authorId="0">
      <text>
        <r>
          <rPr>
            <b/>
            <sz val="16"/>
            <rFont val="宋体"/>
            <charset val="134"/>
          </rPr>
          <t>Administrator:</t>
        </r>
        <r>
          <rPr>
            <sz val="16"/>
            <rFont val="宋体"/>
            <charset val="134"/>
          </rPr>
          <t xml:space="preserve">
包括清洗分拣、烘干储藏、杀菌消毒、预冷保鲜、净菜鲜切、分级分割、产品包装、干制、腌制、熟制等农产品初加工项目，加工食品和非食用加工产品等农产品精深加工项目，尾菜等农产品副产物综合利用加工项目，先进加工技术推广项目等。</t>
        </r>
      </text>
    </comment>
    <comment ref="B60" authorId="0">
      <text>
        <r>
          <rPr>
            <b/>
            <sz val="16"/>
            <rFont val="宋体"/>
            <charset val="134"/>
          </rPr>
          <t>Administrator:</t>
        </r>
        <r>
          <rPr>
            <sz val="16"/>
            <rFont val="宋体"/>
            <charset val="134"/>
          </rPr>
          <t xml:space="preserve">
包括农产品产地冷藏保鲜设施建设与应用，农产品季节周期仓储设施建设等。</t>
        </r>
      </text>
    </comment>
    <comment ref="B61" authorId="0">
      <text>
        <r>
          <rPr>
            <b/>
            <sz val="16"/>
            <rFont val="宋体"/>
            <charset val="134"/>
          </rPr>
          <t>Administrator:</t>
        </r>
        <r>
          <rPr>
            <sz val="16"/>
            <rFont val="宋体"/>
            <charset val="134"/>
          </rPr>
          <t xml:space="preserve">
包括农机具购置补贴，社会化服务体系建设，智慧农业，购买技术服务项目等。</t>
        </r>
      </text>
    </comment>
    <comment ref="B62" authorId="0">
      <text>
        <r>
          <rPr>
            <b/>
            <sz val="16"/>
            <rFont val="宋体"/>
            <charset val="134"/>
          </rPr>
          <t>Administrator:</t>
        </r>
        <r>
          <rPr>
            <sz val="16"/>
            <rFont val="宋体"/>
            <charset val="134"/>
          </rPr>
          <t xml:space="preserve">
包括产业路、资源路、旅游路，小型农田水利设施，水肥一体化设施，产业用电、用网，高标准农田建设等。</t>
        </r>
      </text>
    </comment>
    <comment ref="B84" authorId="0">
      <text>
        <r>
          <rPr>
            <b/>
            <sz val="16"/>
            <rFont val="宋体"/>
            <charset val="134"/>
          </rPr>
          <t>Administrator:</t>
        </r>
        <r>
          <rPr>
            <sz val="16"/>
            <rFont val="宋体"/>
            <charset val="134"/>
          </rPr>
          <t xml:space="preserve">
包括光伏产业，庭院经济（庭院特色种植、庭院特色养殖、庭院特色手工、庭院特色休闲旅游、庭院生产生活服务），休闲农业、红色旅游、乡村旅游，农文旅融合项目等。</t>
        </r>
      </text>
    </comment>
    <comment ref="B86" authorId="0">
      <text>
        <r>
          <rPr>
            <b/>
            <sz val="16"/>
            <rFont val="宋体"/>
            <charset val="134"/>
          </rPr>
          <t>Administrator:</t>
        </r>
        <r>
          <rPr>
            <sz val="16"/>
            <rFont val="宋体"/>
            <charset val="134"/>
          </rPr>
          <t xml:space="preserve">
包括小额贷款贴息，新型经营主体贷款贴息，特色产业保险保费补助等。</t>
        </r>
      </text>
    </comment>
    <comment ref="B91" authorId="0">
      <text>
        <r>
          <rPr>
            <b/>
            <sz val="16"/>
            <rFont val="宋体"/>
            <charset val="134"/>
          </rPr>
          <t>Administrator:</t>
        </r>
        <r>
          <rPr>
            <sz val="16"/>
            <rFont val="宋体"/>
            <charset val="134"/>
          </rPr>
          <t xml:space="preserve">
1.脱贫劳动力（含监测对象）跨省就业一次性往返交通补助，劳务补助，“雨露计划”职业教育补助，生产经营和职业技能培训，公益性岗位补助。
2.致富带头人（高素质农民）培训，乡村工匠培训，陇原妹家政培训，陇原巧手培训等。
3.乡村就业工厂（帮扶车间）吸纳脱贫劳动力就业奖补。
4.其他就业帮扶项目。</t>
        </r>
      </text>
    </comment>
    <comment ref="B99" authorId="0">
      <text>
        <r>
          <rPr>
            <b/>
            <sz val="16"/>
            <rFont val="宋体"/>
            <charset val="134"/>
          </rPr>
          <t>Administrator:</t>
        </r>
        <r>
          <rPr>
            <sz val="16"/>
            <rFont val="宋体"/>
            <charset val="134"/>
          </rPr>
          <t xml:space="preserve">
1.聘用搬迁群众提供易地搬迁集中安置区公共服务岗位补助。
2.易地扶贫搬迁集中安置区社区内必要的配套设施。
3.按照“一室多能、综合利用”的原则，对就业招聘、医保、社保、低保办理、党员活动等“一站式”社区综合服务设施建设予以适当补助。
4.对纳入“十三五”规划的易地扶贫搬迁贷款贴息和对调整规范易地搬迁融资方式后发行的地方政府一般债券按规定予以补助。
5.其他易地扶贫搬迁后续扶持项目。</t>
        </r>
      </text>
    </comment>
    <comment ref="B102" authorId="0">
      <text>
        <r>
          <rPr>
            <b/>
            <sz val="16"/>
            <rFont val="宋体"/>
            <charset val="134"/>
          </rPr>
          <t>Administrator:</t>
        </r>
        <r>
          <rPr>
            <sz val="16"/>
            <rFont val="宋体"/>
            <charset val="134"/>
          </rPr>
          <t xml:space="preserve">
仅限于有条件、有需求的村庄</t>
        </r>
      </text>
    </comment>
    <comment ref="B104" authorId="0">
      <text>
        <r>
          <rPr>
            <b/>
            <sz val="16"/>
            <rFont val="宋体"/>
            <charset val="134"/>
          </rPr>
          <t>Administrator:</t>
        </r>
        <r>
          <rPr>
            <sz val="16"/>
            <rFont val="宋体"/>
            <charset val="134"/>
          </rPr>
          <t xml:space="preserve">
包括通村（含自然村社）道路，村内主干道，入户路，小型桥梁，道路临水临崖路段安全生命防护设施，村内主干道和公共场所路灯安装；农村排水沟渠建设；村内电网改造；村级快递网点建设；太阳能、生物质能等清洁能源项目；清洁取暖项目；少数民族特色村寨整村规划建设，集中连片民族村寨整体规划建设，民族村寨整体面貌提升，特色建筑保护利用项目等。</t>
        </r>
      </text>
    </comment>
    <comment ref="B140" authorId="0">
      <text>
        <r>
          <rPr>
            <b/>
            <sz val="16"/>
            <rFont val="宋体"/>
            <charset val="134"/>
          </rPr>
          <t>Administrator:</t>
        </r>
        <r>
          <rPr>
            <sz val="16"/>
            <rFont val="宋体"/>
            <charset val="134"/>
          </rPr>
          <t xml:space="preserve">
包括户用卫生厕所、公共卫生厕所改建新建，厕所粪污无害化处理与资源化利用；农村生活污水、黑臭水体治理；农村生活垃圾收运处置；村容村貌整体提升，村庄公共环境改善，通过村旁、水旁、路旁、宅旁植树推进村庄绿化等。</t>
        </r>
      </text>
    </comment>
    <comment ref="B160" authorId="0">
      <text>
        <r>
          <rPr>
            <b/>
            <sz val="16"/>
            <rFont val="宋体"/>
            <charset val="134"/>
          </rPr>
          <t>Administrator:</t>
        </r>
        <r>
          <rPr>
            <sz val="16"/>
            <rFont val="宋体"/>
            <charset val="134"/>
          </rPr>
          <t xml:space="preserve">
包括基层党支部共建、养老、村级综合服务中心和社会工作服务站（室）建设，“巾帼家美积分超市”建设，留守关爱服务项目，其他乡村治理项目。</t>
        </r>
      </text>
    </comment>
    <comment ref="B162" authorId="0">
      <text>
        <r>
          <rPr>
            <b/>
            <sz val="16"/>
            <rFont val="宋体"/>
            <charset val="134"/>
          </rPr>
          <t>Administrator:</t>
        </r>
        <r>
          <rPr>
            <sz val="16"/>
            <rFont val="宋体"/>
            <charset val="134"/>
          </rPr>
          <t xml:space="preserve">
包括防返贫保险试点、公共实训基地建设等巩固拓展脱贫攻坚成果项目，东西部协作共建工业产业园区、农业产业园区和物流产业园区等现代产业园区、招商推介、消费帮扶活动、文化旅游交流交往等推进区域协作项目，培养农业生产经营人才、农村二三产业发展人才、乡村公共服务人才、乡村治理人才和农业农村科技人才等东西部协作干部交流和人才培训项目，符合条件的产业顾问组在脱贫县服务的项目，困难群众饮用低氟边销茶项目，农村困难重度残疾人家庭无障碍设施改造项目，项目管理费等。</t>
        </r>
      </text>
    </comment>
  </commentList>
</comments>
</file>

<file path=xl/sharedStrings.xml><?xml version="1.0" encoding="utf-8"?>
<sst xmlns="http://schemas.openxmlformats.org/spreadsheetml/2006/main" count="1490" uniqueCount="619">
  <si>
    <t>临夏县2024年度巩固拓展脱贫攻坚成果和乡村振兴项目库</t>
  </si>
  <si>
    <t>序号</t>
  </si>
  <si>
    <t>项目名称</t>
  </si>
  <si>
    <t>建设
性质（新建或续建）</t>
  </si>
  <si>
    <t>建设
起止
年限</t>
  </si>
  <si>
    <t>建设地点
（以乡镇为单位细化到村）</t>
  </si>
  <si>
    <t>建设内容与规模</t>
  </si>
  <si>
    <t>投资
估算
（万元）</t>
  </si>
  <si>
    <t>筹资方式
（资金来源）</t>
  </si>
  <si>
    <t>绩效目标</t>
  </si>
  <si>
    <t>项目
主管
单位</t>
  </si>
  <si>
    <t>项目
实施
单位</t>
  </si>
  <si>
    <t>入库
时间</t>
  </si>
  <si>
    <t>备注</t>
  </si>
  <si>
    <t>项目效益情况</t>
  </si>
  <si>
    <t>利益联结机制</t>
  </si>
  <si>
    <t>受益村数
（个）</t>
  </si>
  <si>
    <t>受益户数
（万户）</t>
  </si>
  <si>
    <t>受益人数
（万人）</t>
  </si>
  <si>
    <t>脱贫村</t>
  </si>
  <si>
    <t>其他村</t>
  </si>
  <si>
    <t>小计</t>
  </si>
  <si>
    <t>脱贫户
（含监测对象）</t>
  </si>
  <si>
    <t>其他农户</t>
  </si>
  <si>
    <t>脱贫人口数
（含监测对象）</t>
  </si>
  <si>
    <t>其他人口数</t>
  </si>
  <si>
    <t>合计</t>
  </si>
  <si>
    <t>一</t>
  </si>
  <si>
    <t>“三保障”和饮水安全巩固提升项目</t>
  </si>
  <si>
    <t>（一）</t>
  </si>
  <si>
    <t>提升教育公共服务水平项目</t>
  </si>
  <si>
    <t>临夏县特殊教育学校提升改造项目</t>
  </si>
  <si>
    <t>新建</t>
  </si>
  <si>
    <t>2024.4-2024.10</t>
  </si>
  <si>
    <t>土桥镇尹王村</t>
  </si>
  <si>
    <t>投资126万元，教学楼地面铺设地胶垫1925.29平方米，铺设复合木地板43.4平方米，新增二、三层教室石膏板墙体92.16平方米，新增不锈钢防盗窗护栏315.36平方米，新增瓷砖墙面92.65平方米等；室外工程包括：新建铁艺大门1座，新铺混凝土硬化1184.06平方米，新铺悬浮式拼装地板面层355.5平方米，新建围墙238米等。形成的固定资产归教育局所有。</t>
  </si>
  <si>
    <t>东西部协作资金</t>
  </si>
  <si>
    <t>项目建成后将进一步优化教育资源配置，深入推进城乡教育优质均衡发展。</t>
  </si>
  <si>
    <t>教育局</t>
  </si>
  <si>
    <t>2023.10</t>
  </si>
  <si>
    <t>东西部协作</t>
  </si>
  <si>
    <t>临夏县学校暖气改造项目</t>
  </si>
  <si>
    <t>2024.4-2024.11</t>
  </si>
  <si>
    <t>临夏县</t>
  </si>
  <si>
    <t>实施学校校园暖气管道敷设及热水锅炉采购并安装，其中学校校园敷设暖气管道7091米，安装截止阀359个，安装弯头1123个，安装散热器359组，采购并安装热水锅炉23台，新建铝合金热水炉房73.75平方米等。形成的固定资产归教育局所有。</t>
  </si>
  <si>
    <t>该工程建成后，将完善学校基础设施，提高办学条件，为学校的长远发展奠定坚实的基础。</t>
  </si>
  <si>
    <t>（二）</t>
  </si>
  <si>
    <t>提升基层医疗服务能力项目</t>
  </si>
  <si>
    <t>（三）</t>
  </si>
  <si>
    <t>住房安全保障巩固提升项目</t>
  </si>
  <si>
    <t>临夏县2024年农房抗震改造及示范改造项目</t>
  </si>
  <si>
    <t>2023.12-2024.7</t>
  </si>
  <si>
    <t>投资1500万元，对全县农房抗震改造户按照“缺什么、补什么”的原则，对有需求的农户实施农房抗震改造，同步实施院子硬化、土墙改造、砖墙水泥收光、大门改造、厨房改造、电炕改造、圈舍改造等提升改造，对2024年500户农房抗震改造户每户补助3000元。</t>
  </si>
  <si>
    <t>财政衔接资金</t>
  </si>
  <si>
    <t>提高农村住房住房质量和品质，提升群众获得感、幸福感。</t>
  </si>
  <si>
    <t>住建局</t>
  </si>
  <si>
    <t>（四）</t>
  </si>
  <si>
    <t>安全饮水保障巩固提升项目</t>
  </si>
  <si>
    <t>临夏县水质检测提质增效项目</t>
  </si>
  <si>
    <t>韩集镇、漫路乡、桥寺乡、北塬镇等</t>
  </si>
  <si>
    <t>投资450万元，临夏县水质检测中心42项常规检测设备及太子山、杨家河、北山、前石四座水厂日检9项常规化验设备的配备；太子山、杨家河、北山、前石四座水厂化验室房屋维修,合计面积200㎡。形成的固定资产归临夏县农村自来水总站所有。</t>
  </si>
  <si>
    <t>极大改善水质质量，保障群众用水健康。</t>
  </si>
  <si>
    <t>水务局</t>
  </si>
  <si>
    <t>临夏县西南片乡村安全饮水及防汛抗旱项目</t>
  </si>
  <si>
    <t>投资400万元，改建抢修自来水管道4公里，渠道3公里，抗旱管道1公里，并购置相应人饮管材，保障群众安全饮水。形成的固定资产归临夏县农村自来水总站所有。</t>
  </si>
  <si>
    <t>极大改善防汛抗旱隐患，提高防汛抗旱能力，缓解农业矛盾，增加农业产量，发展农村经济。</t>
  </si>
  <si>
    <t>临夏县2024年人饮保障管材购置项目</t>
  </si>
  <si>
    <t>投资200万元，PE管材108300米，PVC管材1800米，PE法兰260套，压力表120个，减压阀230个，PE内丝接头1400个，PE直接1996个，PVC哈夫节3700个，塑钢承口法兰290个，PVC承口法兰390个，螺栓5400套，蝶阀105个，闸阀106个，球墨铸铁哈夫节100个，光电转换水表16个，单通道采集器16个，过滤器12个，排气阀5个，钢制法兰片130个，工具机械12套。形成的固定资产归临夏县农村自来水总站所有。</t>
  </si>
  <si>
    <t>通过实施该项目，充分保证全县人民供水稳定、用水安全。</t>
  </si>
  <si>
    <t>临夏县西北片农村供水提质改造和智慧水务工程</t>
  </si>
  <si>
    <t>续建</t>
  </si>
  <si>
    <t>投资6000万元，实施临夏县西北片农村供水提质改造和智慧水务工程，主要建设内容为：（1）改造扩建净水厂1座；（2）敷设管道为369.92km，其中三岔坪主管4.9km、麻尼寺沟干管14.0km、新集干管24.0km、支管分支管47.82km、已建北总管、干管及支管的管道改造及更换30.6km、改造村级入户管道210.0km、水池溢流放空管10.9km、泄水管道20.5km、连通管0.9km、连接管6.3km；（3）建各类阀门井737座，其中控制阀门井40座，分水阀门井71座、配水阀门井311座、排气阀门井154座、泄水阀门井44座、减压阀门井106座、溢流放空阀门井11座。（4）建配水管网调节构筑物8座，总容积5700m3，其中1000m3水池4座、500m3水池3座、200m3水池1座；（5）改造维修管理站6座等。形成的固定资产归临夏县农村自来水总站所有。</t>
  </si>
  <si>
    <t>通过实施该项目，充分保证临夏县群众供水稳定、用水安全。</t>
  </si>
  <si>
    <t>临夏县北塬农村供水提质改造和智慧水务工程</t>
  </si>
  <si>
    <t>投资3600万元，实施临夏县北塬农村供水提质改造和智慧水务工程，主要建设内容为：（1）改建杨家河取水口1座，北山取水口1座；（2）改造杨家河输水管1条，北山上水管1条；（3）新建前石至车家坪水厂输水管1条；（4）新建车家坪水厂1座，改扩建杨家河净水厂1座，改扩建北山净水厂1座；（5）改建20个村配水管道；（6）新建500 m3调蓄水池1座；（7）维修先锋管理站1座，新建土桥管理站1座，新建桥寺管理站1座等。形成的固定资产归临夏县农村自来水总站所有。</t>
  </si>
  <si>
    <t>临夏县麻尼寺沟乡郭东山村六至八社饮水工程</t>
  </si>
  <si>
    <t>2024.3-2024.11</t>
  </si>
  <si>
    <t>麻尼寺沟乡郭东山村</t>
  </si>
  <si>
    <t>投资70万元，新建蓄水池一座，埋设主管3.6公里，安装减压阀，新建检查井16座，路面破除恢复以及其他附属设施等。形成的固定资产归麻尼寺沟乡郭东山村所有。</t>
  </si>
  <si>
    <t>提供安全稳定供水，巩固提升饮水安全成效。</t>
  </si>
  <si>
    <t>麻尼寺沟乡</t>
  </si>
  <si>
    <t>新集镇自来水管网改造及山泉水改造项目</t>
  </si>
  <si>
    <t>2024.3-2024.10</t>
  </si>
  <si>
    <t>新集镇苗家村</t>
  </si>
  <si>
    <t>开挖埋设自来水管网15公里，检查井、阀门，破损路面修复及其他附属设施，新修建6座200立方米的山泉水水池及12座阀门井，10公里山泉水输送管网。</t>
  </si>
  <si>
    <t>为全村提供安全、充足的饮水保障。</t>
  </si>
  <si>
    <t>新集镇</t>
  </si>
  <si>
    <t>临夏县北塬片人饮工程管网改造提升项目</t>
  </si>
  <si>
    <t>莲花镇、河西乡、井沟乡等相关乡镇</t>
  </si>
  <si>
    <t>投资430万元，在莲花镇、河西乡、井沟乡等相关乡镇实施人饮工程管网8.1公里。形成的固定资产归莲花镇、河西乡、井沟乡等相关乡镇所有。</t>
  </si>
  <si>
    <t>（五）</t>
  </si>
  <si>
    <t>其他</t>
  </si>
  <si>
    <t>二</t>
  </si>
  <si>
    <t>乡村产业发展项目</t>
  </si>
  <si>
    <t>综合类产业项目</t>
  </si>
  <si>
    <t>临夏县2024年粮改饲项目</t>
  </si>
  <si>
    <t>2024.7-2024.12</t>
  </si>
  <si>
    <t>投资800万元，对全县牛羊养殖场（合作社、家庭农场）生产加工玉米全贮饲料进行补助，共加工全贮饲料4万亩以上，本次解决500万元。</t>
  </si>
  <si>
    <t>为牛羊产业发展提供良好的饲草料保障，降低牛羊养殖成本，增加养殖效益。</t>
  </si>
  <si>
    <t>降低牛羊养殖成本，增加群众收入。</t>
  </si>
  <si>
    <t>畜牧发展中心</t>
  </si>
  <si>
    <t>临夏县2024年产业基地建设奖补项目</t>
  </si>
  <si>
    <t>2024.1-2024.12</t>
  </si>
  <si>
    <t>对全县范围内集中连片种植高原夏菜的经营主体进行扶持，计划种植高原夏菜4万亩，每亩奖补300元，对种植食用菌的经营主体或农户，羊肚菌、赤松茸每亩奖补800元，计划种植1500亩，对种植平菇、香菇规模在1万棒的经营主体或农户，每棒奖补1元，计划奖补60万棒。</t>
  </si>
  <si>
    <t>充分调动发展蔬菜、食用菌产业的积极性，促进农民持续增收，调整优化种植产业结构，提高种植业收入。</t>
  </si>
  <si>
    <t>吸纳群众就业务工，增加土地流转收益。</t>
  </si>
  <si>
    <t>农业农村局</t>
  </si>
  <si>
    <t>临夏县2024年脱毒马铃薯良种示范推广项目</t>
  </si>
  <si>
    <t>黄泥湾镇、井沟乡、路盘乡、民主乡、榆林乡等乡镇</t>
  </si>
  <si>
    <t>投资750万元，在黄泥湾、路盘、民主、榆林、井沟、南塬、红台、北塬、安家坡、麻尼寺沟、漠泥沟、漫路、掌子沟等乡镇，采购脱毒马铃薯良种225万公斤，打造脱毒马铃薯良种示范推广基地1.5万亩，并做好脱毒马铃薯良种示范推广基地晚疫病等统防统治工作。</t>
  </si>
  <si>
    <t>大幅提高马铃薯产量，加快种植业结构调整，提高了农民的科技种植水平和科技素质。</t>
  </si>
  <si>
    <t>临夏县2024年加厚高强度地膜示范推广项目</t>
  </si>
  <si>
    <t>井沟乡、路盘乡、民主乡、漫路乡、榆林乡、新集镇等乡镇</t>
  </si>
  <si>
    <t>投资1500万元，在井沟、路盘、民主、漫路、榆林、新集等乡镇推广加厚高强度地膜12万亩，每亩发放地膜10公斤，每公斤12.5元。</t>
  </si>
  <si>
    <t>调整优化种植产业结构，提高种植业收入，降低回收难度。</t>
  </si>
  <si>
    <t>临夏县2024年农作物新品种引进示范项目</t>
  </si>
  <si>
    <t>投资130万元，引进玉米、小麦、豆类等农作物新品种，示范种植1万亩。</t>
  </si>
  <si>
    <t>筛选出适合本地种植的优良大田农作物品种，促进品种更新换代，增加粮食作物的亩产量，确保全县粮食生产安全，实现农业增效，农民增收。</t>
  </si>
  <si>
    <t>临夏县2024年发展壮大村集体经济补助项目</t>
  </si>
  <si>
    <t>投资1.025亿元，给全县25个乡镇205个行政村每村补助村集体经济发展资金50万元，通过入股分红、合资联营、托管经营、入股投资等方式用好用活补助资金，用于发展壮大村集体经济。</t>
  </si>
  <si>
    <t>用于发展特色优势产业，推动县域特色经济发展，收益用于扶持全县监测对象增收致富。</t>
  </si>
  <si>
    <t>吸纳群众就业务工，带动销售特色优势产品，增加村集体收益分红。</t>
  </si>
  <si>
    <t>（1）</t>
  </si>
  <si>
    <t>临夏县2024年发展壮大村集体经济托管经营项目</t>
  </si>
  <si>
    <t>投资7700万元，给全县154个行政村每村补助村集体经济发展资金50万元，通过托管经营的方式用好用活补助资金，用于发展壮大村集体经济。</t>
  </si>
  <si>
    <t>农业农村局
相关乡镇</t>
  </si>
  <si>
    <t>（2）</t>
  </si>
  <si>
    <t>临夏县建筑废弃垃圾循环利用项目</t>
  </si>
  <si>
    <r>
      <rPr>
        <sz val="14"/>
        <rFont val="楷体"/>
        <charset val="134"/>
      </rPr>
      <t>投资3000万元，实施临夏县建筑废弃垃圾循环利用项目。新建建筑垃圾综合利用处理厂1座，填埋场1座。建筑垃圾填埋场总库容200万m</t>
    </r>
    <r>
      <rPr>
        <sz val="14"/>
        <rFont val="宋体"/>
        <charset val="134"/>
      </rPr>
      <t>³</t>
    </r>
    <r>
      <rPr>
        <sz val="14"/>
        <rFont val="楷体"/>
        <charset val="134"/>
      </rPr>
      <t>，其中：装修垃圾填埋区40万m</t>
    </r>
    <r>
      <rPr>
        <sz val="14"/>
        <rFont val="宋体"/>
        <charset val="134"/>
      </rPr>
      <t>³</t>
    </r>
    <r>
      <rPr>
        <sz val="14"/>
        <rFont val="楷体"/>
        <charset val="134"/>
      </rPr>
      <t>，工程垃圾填埋区160万m</t>
    </r>
    <r>
      <rPr>
        <sz val="14"/>
        <rFont val="宋体"/>
        <charset val="134"/>
      </rPr>
      <t>³</t>
    </r>
    <r>
      <rPr>
        <sz val="14"/>
        <rFont val="楷体"/>
        <charset val="134"/>
      </rPr>
      <t>。建筑垃圾填埋场工程主要由装修垃圾填埋库区、工程垃圾填埋库区、进场道路、填埋机械等组成。形成的固定资产归住建局所有。本次解决2350万元。</t>
    </r>
  </si>
  <si>
    <t>有效利用建筑废弃垃圾，收益用于扶持全县监测对象增收致富。</t>
  </si>
  <si>
    <t>吸纳群众就业务工，增加村集体收益分红。</t>
  </si>
  <si>
    <t>（3）</t>
  </si>
  <si>
    <t>临夏县安家坡乡有机蔬菜保鲜库建设项目</t>
  </si>
  <si>
    <t>安家坡乡</t>
  </si>
  <si>
    <t>投资200万元，新建库容1000吨有机蔬菜保鲜库1座，解决安家坡乡种植蔬菜的存储问题。</t>
  </si>
  <si>
    <t>7</t>
  </si>
  <si>
    <t>临夏县发展农村新型集体经济补助项目</t>
  </si>
  <si>
    <t>2024.1-2024.10</t>
  </si>
  <si>
    <t>投资630万元，给9个行政村每村补助村集体经济发展资金70万元，用于发展农村新型集体经济，带动壮大村集体经济。</t>
  </si>
  <si>
    <t>用于发展特色优势产业，推动县域特色经济发展。</t>
  </si>
  <si>
    <t>8</t>
  </si>
  <si>
    <t>临夏县牡丹芍药产业基地建设项目</t>
  </si>
  <si>
    <t>2024.3-2024.12</t>
  </si>
  <si>
    <t>路盘乡</t>
  </si>
  <si>
    <t>投资600万元，现将凤凰山牡丹芍药基地进行整体提升改造；现有牡丹种植120亩，规划扩大种植规模300亩，其中：每亩引进种植60公分新品种油用牡丹160珠，每珠100元，每亩1.6万元，共计480万元；种植芍药200亩，每亩约0.6万元，共计120万元。形成的固定资产归刘家山村集体经济所有。</t>
  </si>
  <si>
    <t>以芍药牡丹等花卉产业为核心，以特色种植、乡村旅游为两翼，融合发展一、二、三产业的发展规划，全力推动芍药牡丹产业市场化、品牌化、高端化发展。</t>
  </si>
  <si>
    <t>吸纳群众就业务工，增加经营性收入。</t>
  </si>
  <si>
    <t>林草中心</t>
  </si>
  <si>
    <t>临夏州盛河城乡投资发展集团有限公司</t>
  </si>
  <si>
    <t>9</t>
  </si>
  <si>
    <t>临夏县葡萄产业发展示范推广项目</t>
  </si>
  <si>
    <t>河西乡、莲花镇、南塬乡、民主乡等乡镇</t>
  </si>
  <si>
    <t>投资650万元，1、投资200万元，打造南塬乡贾家沟韩沟源泉葡萄沟项目，形成固定资产归贾家村、沟韩村集体所有；2、投资200万元，打造河西莲花葡萄种植、采摘休闲观光园，形成固定资产归莲城村、塔张村集体所有；3、投资100万元，打造民主乡葡萄种植基地等形成固定资产归明光村、孙家坪村集体所有；4、投资150万元，带动实施北塬片农户发展露地葡萄种植，形成固定资产归前石、朱潘村集体所有。</t>
  </si>
  <si>
    <t>加快产业结构调整，提升特色林果业发展效益。</t>
  </si>
  <si>
    <t>吸纳群众就业务工，带动销售特色优势产品，增加群众收入。</t>
  </si>
  <si>
    <t>甘肃临夏国家农业科技园区</t>
  </si>
  <si>
    <t>移民办</t>
  </si>
  <si>
    <t>10</t>
  </si>
  <si>
    <t>临夏县2024年防止返贫监测对象产业奖补项目</t>
  </si>
  <si>
    <t>投资60万元，对全县范围内有意愿且具备产业发展条件，依靠种养产业的防止返贫监测户进行差异化奖补，每户最高不超过1万元。</t>
  </si>
  <si>
    <t>通过“先建后补、以奖代补”的方式，鼓励未消除风险的监测对象多种多养，调整产业发展结构，扩大规模，实现稳定增收，提升内生动力。</t>
  </si>
  <si>
    <t>11</t>
  </si>
  <si>
    <t>临夏县粮改饲农业机械化示范项目</t>
  </si>
  <si>
    <t>卢马村、大徐村、史娄村、安家坡村、北小塬村、友好村、杨庄村、芦家岭村、果园山村、白杨树村</t>
  </si>
  <si>
    <t>投资200万元，购置农机具8台（套），其中青（黄）贮玉米收割机2台，汽车底盘自走式秸秆打捆机2台（套），固定式粉碎打捆一体机4台（套），项目建成后形成固定资产归卢马村、大徐村、史娄村、安家坡村、北小塬村、友好村、杨庄村、芦家岭村、果园山村、白杨树村集体经济所有</t>
  </si>
  <si>
    <t>通过该项目的实施，不断发展壮大村集体经济，使用先进农业机械，不但解放生产力，而且使我县村集体年收益增加50万元以上，有效巩固全县拓展脱贫攻坚的成果。</t>
  </si>
  <si>
    <t>井沟乡、路盘乡、民主乡、南塬乡、漫路乡、榆林乡、韩集镇、麻尼寺沟乡、刁祁镇、马集镇、新集镇、红台乡、营滩乡、北塬镇、安家坡乡、桥寺乡、土桥镇</t>
  </si>
  <si>
    <t>12</t>
  </si>
  <si>
    <t>临夏县2024年牧草种植项目</t>
  </si>
  <si>
    <t>2023.8-2024.10</t>
  </si>
  <si>
    <t>利用荒山、荒坡及闲置土地开展牧草种植工作，增大饲草种植面积。由畜牧中心统一采购牧草种籽发放到各乡镇，计划种植牧草2万亩，计划投资300万元。</t>
  </si>
  <si>
    <t>年推广种植优质牧草2万亩以上，为牛羊养殖提高坚实的饲草保障。</t>
  </si>
  <si>
    <t>13</t>
  </si>
  <si>
    <t>临夏县发展乡村旅游农家乐庭院经济奖补项目</t>
  </si>
  <si>
    <t>投资250万元，根据《临夏州乡村振兴局临夏州农业农村局关于高质量发展庭院经济的实施方案》，新发展或提升改造50户农家乐，每户奖补5万元。</t>
  </si>
  <si>
    <t>通过实施农家乐奖补项目，提高农民收入，吸纳附近劳动力到农家乐务工，就近采购农家乐需要的原材料，带动群众增收。</t>
  </si>
  <si>
    <t>文旅局</t>
  </si>
  <si>
    <t>乡镇</t>
  </si>
  <si>
    <t>14</t>
  </si>
  <si>
    <t>临夏县东西部协作产业合作奖补项目</t>
  </si>
  <si>
    <t>投资东西协作资金200万元，对山东企业2023年新增投资额200万元以上，通过与项目企业生产活动相关的利益联接机制带动50名（含）以上已脱贫人口增收，同时雇佣建档立卡已脱贫人数不少于3人或达到企业用工的30%以上的企业进行产业合作奖补。具体奖补方案由行业部门负责制定。</t>
  </si>
  <si>
    <t>带动我县经济发展，促进当地产业发展壮大，共建园区的发展规划编制、改善产业园区基础设施条件和提升公共服务能力。</t>
  </si>
  <si>
    <t>吸纳群众就业务工，增加群众收入。</t>
  </si>
  <si>
    <t>15</t>
  </si>
  <si>
    <t>临夏县土桥镇辛付村小产业园基础设施建设项目</t>
  </si>
  <si>
    <t>土桥镇辛付村</t>
  </si>
  <si>
    <t>投资86万元，1.在辛付村葫芦产业园和蔬菜园新建灌溉系统1800米、新建采摘路120米、新建护坡150米；2.新建辛付村石家社农业采摘园5亩；3.维修葫芦产业园和蔬菜园周边塌陷破损的管道、路面、排水渠、道牙、路肩、游园等。形成的固定资产归辛付村所有。</t>
  </si>
  <si>
    <t>提高村级社会服务能力，改善卫生基础条件，缩小城乡差距，提升群众幸福感。改善农业发展环境，提高基础设施水平，促进经济发展，提升群众农业收益。</t>
  </si>
  <si>
    <t>土桥镇</t>
  </si>
  <si>
    <t>16</t>
  </si>
  <si>
    <t>临夏县东西部协作消费奖补项目</t>
  </si>
  <si>
    <t>投资东西协作资金400万元，对参与东西部协作消费帮扶、带动农户增收成效明显的主体企业按照销售总额按比例进行奖补，每个企业奖补资金最高不超过30万元。按照企业申报先后顺序进行奖补。具体奖补方案由行业部门负责制定。</t>
  </si>
  <si>
    <t>该项目的实施有效拓宽我县农畜牧产品、特色手工艺品等（以下简称“农特产品”）销售渠道。</t>
  </si>
  <si>
    <t>商务局</t>
  </si>
  <si>
    <t>17</t>
  </si>
  <si>
    <t>临夏县东西部协作企业厂房租赁、物流运输等奖补项目</t>
  </si>
  <si>
    <t>1.计划投资东西协作资金40万元，对山东省、福建省新办实体经济的企业，租赁集体或个人房屋厂房、房屋、土地等用于发展产业，吸纳临复籍劳动力就业的给予50%的租赁费补贴。具体奖补方案由行业部门负责制定。
2.计划投资东西协作资金120万元，对山东省、福建省“五个百亿级产业”、商贸流通类(含电商) 等服务于实施乡村振兴战略的(不包括工程建设类)领域内企业，跨省区调运(含调出调入)原料和成品运输的企业进行物流运输补贴，每年度同一企业补贴不超过50万元。</t>
  </si>
  <si>
    <t>通过各种奖补政策，有效推动企业落地投产。</t>
  </si>
  <si>
    <t>招商局</t>
  </si>
  <si>
    <t>18</t>
  </si>
  <si>
    <t>临夏县国家农村产业融合发展示范园基础设施建设项目(一期)</t>
  </si>
  <si>
    <t>2024.3-2024.8</t>
  </si>
  <si>
    <t>投资15200万元，实施临夏县国家农村产业融合发展示范园基础设施建设项目(一期)，主要建设门式钢架结构厂房四座（总建筑面积30266平方米）等工程。本次解决5600万元。</t>
  </si>
  <si>
    <t>完善项目区产业发展服务设施，为全县农特产品加工业发展发挥示范带动作用，延长产业链条，提高产品附加值，加快农村一二三产融合发展步伐，持续增加农民收入。</t>
  </si>
  <si>
    <t>城投公司</t>
  </si>
  <si>
    <t>19</t>
  </si>
  <si>
    <t>临夏县国家农村产业融合发展示范园基础设施建设项目（二期）</t>
  </si>
  <si>
    <t>投资11000万元，实施临夏县国家农村产业融合发展示范园基础设施建设项目（二期），主要建设门式钢架结构厂房一座（建筑面积5195平方米），新建冷链保鲜库一座（建筑面积12340平方米）等工程。本次解决7200万元。</t>
  </si>
  <si>
    <t>财政衔接资金、东西部协作资金</t>
  </si>
  <si>
    <t>20</t>
  </si>
  <si>
    <t>临夏县农村产业园农产品智慧供应链建设项目</t>
  </si>
  <si>
    <t>2024.4-2024.12</t>
  </si>
  <si>
    <t>依托临夏县国家农村产业融合发展示范园，在该示范园南侧建设集仓储物流、农产品检测、追溯追踪等功能于一体的供应链体系建设项目，配套建设硬化、停车位等室外附属工程。</t>
  </si>
  <si>
    <t>完善农产品全产业链供应，保证农产品品质和安全，掌握农产品流向，缩短农产品周转时间，提高仓储、配送、物流能力。</t>
  </si>
  <si>
    <t>生产类项目</t>
  </si>
  <si>
    <t>临夏县2024年标准化养殖场改造提升项目</t>
  </si>
  <si>
    <t>计划投资4000万元，对新（改、扩）畜禽规模养殖场（企业、合作社、家庭农场），针对圈舍、饲料加工车间（青贮池窖）、粪污处理设施改扩建，设备购置引进等环节进行奖补，并建立联农带农机制，助农增收。</t>
  </si>
  <si>
    <t>扩大养殖产业规模，持续带动群众增收，为实现产业振兴夯实基础。</t>
  </si>
  <si>
    <t>吸纳群众就业务工，代销养殖户（牛、羊等）产品，收购种植户秸秆饲料。</t>
  </si>
  <si>
    <t>临夏县养殖示范小区建设项目</t>
  </si>
  <si>
    <t>南塬乡、北塬镇等相关乡镇</t>
  </si>
  <si>
    <t>计划投资3000万元，以乡村振兴示范村为重点，建设一批牛羊养殖小区，主要新建现代化牛羊圈舍、饲草料房、青贮池、业务用房等，购置铡草机、饲料加工搅拌机、粪污处理等设施设备，配套水、电、路、网络等。项目建成后财政补助投资产权归村集体所有。</t>
  </si>
  <si>
    <t>有效解决分散养殖带来的脏乱问题，极大提升农村人居环境面貌，提高群众生活质量和水平，增加群众经济收入。</t>
  </si>
  <si>
    <t>吸纳群众就业务工，代销养殖户（牛、羊等）产品，收购种植户秸秆饲料，增加村集体收益分红。</t>
  </si>
  <si>
    <t>临夏县2024年庭院经济（蜜蜂、鸽子）奖补项目</t>
  </si>
  <si>
    <t>1.计划投资300万元，集中采购蜜蜂3000箱，根据群众养殖规模，以发放蜜蜂的方式进行差异化奖补扶持。2023年已享受过蜜蜂直补项目的农户2024年不再重复享受。
2.计划投资80万元，鼓励发展蛋鸽养殖50对以上的养殖户200户，每户奖补4000元，示范带动周边群众发展蛋鸽养殖，进一步发展壮大庭院经济。2023年已享受蛋鸽养殖奖补项目的农户2024年不再重复享受。</t>
  </si>
  <si>
    <t>通过扶持蜜蜂和鸽子养殖，项目户年均增收5000元以上，促进全县蜜蜂、鸽子等庭院经济实现规模化生产、产业化经营，助推乡村振兴。</t>
  </si>
  <si>
    <t>临夏县2024年能繁母畜达标奖补项目</t>
  </si>
  <si>
    <t>计划对全县农户（包括一般户、脱贫户、三类户）养殖能繁母牛存栏2头、能繁母羊存栏10只、能繁母猪7头超过的部分进行奖补，按农户属性差异化奖补，奖补标准：一般户：超过的部分每头能繁母牛奖补1000元、每只能繁母羊奖补200元、每头能繁母猪奖补300元，每户奖补不超过5000元；脱贫户和三类户：超过的部分每头能繁母牛奖补1500元、每只能繁母羊奖补300元、每头能繁母猪奖补500元，每户奖补不超过8000元。</t>
  </si>
  <si>
    <t>扩大养殖产业规模，持续稳定带动群众增收，为实现产业振兴夯实基础。</t>
  </si>
  <si>
    <t>临夏县新集镇杨坪村集中养殖示范区产业园配套设施建设项目</t>
  </si>
  <si>
    <t>新集镇杨坪村</t>
  </si>
  <si>
    <t>投资680万元，对临夏县生态及地质灾害避险搬迁后续扶持产业园（肉牛）配套建设排水2公里、护坡1公里、10000平方米等设施。形成的固定资产归杨坪村所有。</t>
  </si>
  <si>
    <t>交通局</t>
  </si>
  <si>
    <t>加工类项目</t>
  </si>
  <si>
    <t>临夏县2024年牛羊肉精深加工及预制菜建设项目</t>
  </si>
  <si>
    <t>计划投资3000万元，新建牛羊肉仓储物流、排酸、分割、检验、预制菜加工、包装等设施设备，建成后委托第三方经营管理，按投资额6%的固定收益上缴村集体。</t>
  </si>
  <si>
    <t>吸纳群众就业务工，销售特色优势产品，增加经营性收入。</t>
  </si>
  <si>
    <t>临夏县丰腾公司</t>
  </si>
  <si>
    <t>农特园设备购置</t>
  </si>
  <si>
    <t>临夏县2024年牛羊深加工能力提升项目</t>
  </si>
  <si>
    <t>计划投资800万元，对牛羊屠宰、排酸、分割、精深加工、冷库等基础设施及屠宰线、环保、物联网等进行改造。采取“先建后补”的方式进行补助，补助标准为总投资的30%，且每个屠宰厂最高补助资金不超过300万元。</t>
  </si>
  <si>
    <t>年可屠宰肉牛3.5万头，肉羊5万只以上，延长牛羊产业链条，增加养殖户收入</t>
  </si>
  <si>
    <t>临夏县2024年生猪定点屠宰厂提升改造项目</t>
  </si>
  <si>
    <t>投资100万元，在全县正常运行的生猪定点屠宰厂中，对屠宰车间、排酸车间、分割车间、冷库等基础设施及屠宰线、环保、物联网等进行改造提升。采取“先建后补”的方式进行补助，补助标准为总投资的30%。</t>
  </si>
  <si>
    <t>年可屠宰生猪3万头以上，延长产业链条，增加养殖户收入</t>
  </si>
  <si>
    <t>储运类项目</t>
  </si>
  <si>
    <t>（六）</t>
  </si>
  <si>
    <t>服务类项目</t>
  </si>
  <si>
    <t>（七）</t>
  </si>
  <si>
    <t>产业发展配套基础设施项目</t>
  </si>
  <si>
    <t>临夏县北塬灌区西片干、支渠陡坡跌水维修改造工程</t>
  </si>
  <si>
    <t>北塬灌区</t>
  </si>
  <si>
    <t>投资400万元，改造跌水共计59座，其中西干渠7座，西二支渠13座，西一支渠12座，贾家塬支渠24座，尕撒拉支渠3座。形成的固定资产归临夏县北塬灌区水利管理所所有。</t>
  </si>
  <si>
    <t>极大改善西片跌水安全隐患，提高渠道输水能力，缓解农业用水供需矛盾，增加农业产量，发展农村经济。</t>
  </si>
  <si>
    <t>临夏县北塬灌区东片干、支渠陡坡跌水维修改造工程</t>
  </si>
  <si>
    <t>改造跌水共计54座，其中东干渠15座，东二支渠19座，东一支支渠20座。形成的固定资产归临夏县北塬灌区水利管理所所有。</t>
  </si>
  <si>
    <t>极大改善东片跌水安全隐患，提高渠道输水能力，缓解农业用水供需矛盾，增加农业产量，发展农村经济。</t>
  </si>
  <si>
    <t>临夏县农田渠道衬砌建设项目</t>
  </si>
  <si>
    <t>北塬镇、桥寺乡、安家坡乡、莲花镇等</t>
  </si>
  <si>
    <t>投资900万元，新（改）建农田渠道衬砌40公里。形成的固定资产归村北塬镇、桥寺乡、安家坡乡、莲花镇所有</t>
  </si>
  <si>
    <t>保证排水渠正常排供水，提升农业生产基础设施条件。</t>
  </si>
  <si>
    <t>漠泥沟乡农业产业道路边沟衬砌项目</t>
  </si>
  <si>
    <t>阳洼村、大庄村、何家村、前川村、台塔村、姬家村</t>
  </si>
  <si>
    <t>投资698万元修建道路沿线边沟衬砌23.9公里。其中：①投资108万元，对何家村一社路边修建边沟2.7公里；②投资100万元，对阳洼村五社至六社、七社道路牙口边沟修建并U型槽衬砌1.5公里，对辛马家路口至村委会道路边沟进行修建并U型槽衬砌1.5公里；③投资100万元，对前川村修建边沟3.5公里；④投资78万元，修建台塔村三五社产业路边沟1公里，泉坡寺门到麻漠路边1公里，四社马强家东侧边沟0.3公里，台塔大寺东侧边沟0.5公里，共计2.8公里。⑤投资222万元修建8.9公里（其中姬家村一社、二社、三社、四社、五社、六社七社、九社主路两边渠沟5.6公里，共计92万；二社、三社至八社排洪沟3.3公里，共计130万元）。⑥投资90万元，修建大庄村四五社南面渠沟1.4公里；六社农路两边渠沟1.2公里；一社至四社北面渠沟0.4公里，共计3公里。形成的固定资产归阳洼村、大庄村、何家村、前川村、台塔村、姬家村所有。</t>
  </si>
  <si>
    <t>解决群众生产生活、出行安全隐患，彻底解决自然灾害对沿途群众房屋、耕地的影响。</t>
  </si>
  <si>
    <t>漠泥沟乡</t>
  </si>
  <si>
    <t>临夏县安家坡乡灌溉渠道维修衬砌项目</t>
  </si>
  <si>
    <t>安家坡乡中寨村、史娄村、北小塬村</t>
  </si>
  <si>
    <t>投资498万元，对中寨村、史娄村、安家坡村灌溉渠道维修改造衬砌28.3公里（每公里17.6万元）。形成的固定资产归中寨村、史娄村、安家坡村集体所有。</t>
  </si>
  <si>
    <t>改善农村灌溉条件，保障农业生产，促进农业增产提效。</t>
  </si>
  <si>
    <t>临夏县2024年自然村（组）产业道路建设项目</t>
  </si>
  <si>
    <t>尹集镇新寨村、老虎山村、榆林乡全家湾村、泉家岭村、营滩乡小沟村、掌子沟乡关巴村、漫路乡唐家外村、麻尼寺沟寺坡村、红台乡卜家台、姚河村</t>
  </si>
  <si>
    <t>投资800万元，建设自然村（组）产业道路10公里，每公里80万元，。尹集新寨村0.7公里、老虎山村1.2公里，榆林乡夏家湾村0.9公里、全家岭村0.8公里，营滩乡小沟村1.5公里、掌子沟乡关巴村0.6公里、漫路乡唐家外村1.3公里、麻尼寺沟寺坡村1.6公里、红台乡卜家台0.6公里、姚河村0.8公里，形成的固定资产按里程分别归老虎山村、榆林乡夏家湾村、全家岭村、营滩乡小沟村、掌子沟乡关巴村、漫路乡唐家外村、麻尼寺沟寺坡村、红台乡卜家台、姚河村所有。</t>
  </si>
  <si>
    <t>改善基础设施条件，方便群众出行，保障出行安全。</t>
  </si>
  <si>
    <t>临夏县麻尼寺沟乡扎麻至关滩村乡村旅游产业道路提升改造项目</t>
  </si>
  <si>
    <t>麻尼寺沟乡寺坡村、扎麻村、寺庄村、中路村、韩门村、关滩村</t>
  </si>
  <si>
    <t>投资960万，对麻尼寺沟乡扎麻至关滩村乡村旅游产业道路进行提升改造，其中铺设沥青路面12.3公里、改造边沟8.1公里铺设道牙10.5公里、路面加宽长9.8公里、宽2米以及其他附属设施等。形成的固定资产归寺坡村、扎麻村、寺庄村、中路村、韩门村、关滩村集体经济所有。</t>
  </si>
  <si>
    <t>有效保障群众出行安全，进一步改善出行条件。</t>
  </si>
  <si>
    <t>临夏县漫路乡乡村旅游产业道路工程</t>
  </si>
  <si>
    <t>漫路乡龙虎湾村、红泥泉村等</t>
  </si>
  <si>
    <t>投资1100万元，新建路线全长11公里，路面宽度6.5米，每公里100万元。形成的固定资产归漫路乡龙虎湾村、红泥泉村所有。</t>
  </si>
  <si>
    <t>优化旅游产业发展配套基础设施功能，提供安全便捷出行条件，带动沿线旅游发展。</t>
  </si>
  <si>
    <t>临夏县农村公路养护管理站</t>
  </si>
  <si>
    <t>临夏县马集镇至漠泥沟乡旅游产业道路工程</t>
  </si>
  <si>
    <t>漠泥沟乡阳洼村、何家村、姬家村、大庄村、前川村、台塔村</t>
  </si>
  <si>
    <t>投资1284万元，新建路线全长12.84公里，路面宽度7.5米，每公里100万元。形成的固定资产归漠泥沟乡阳洼村、何家村、姬家村、大庄村、前川村、台塔所有。</t>
  </si>
  <si>
    <t>北塬镇崔家村乡村旅游基础设施建设项目</t>
  </si>
  <si>
    <t>北塬镇崔家村</t>
  </si>
  <si>
    <t>投资100万元，北塬信用社门口至刘一社路口的水泥路，先铣刨拉毛旧混凝土路面至4米，再将错台磨平，随后清理干净路面板接缝沥青脱落老化位置，做好再次灌缝作业。路长1.5KM，宽4米，厚度为0.03m，铺设柏油。形成固定资产归崔家村所有。</t>
  </si>
  <si>
    <t>北塬镇</t>
  </si>
  <si>
    <t>临夏县旅游大通道至漫路乡高家沟村旅游产业道路工程</t>
  </si>
  <si>
    <t>2024.5-2024.9</t>
  </si>
  <si>
    <t>投资200万元，对2公里旅游大通道至漫路乡高家沟村旅游产业道路进行硬化,路面宽度6米，每公里补助150万元。形成的固定资产归高家沟村所有。</t>
  </si>
  <si>
    <t>为群众提供便捷、安全的出行条件，带动沿线旅游，增加群众收入</t>
  </si>
  <si>
    <t>漫路乡</t>
  </si>
  <si>
    <t>临夏县北塬移民区岗沟流域农旅产业道路工程</t>
  </si>
  <si>
    <t>土桥镇、北塬镇</t>
  </si>
  <si>
    <t>投资540万元，路线总长5.4公里，路基宽度8.5米，路面宽度8米。形成的固定资产归土桥镇、北塬镇所有。</t>
  </si>
  <si>
    <t>为群众提供便捷、安全的出行条件，为北塬现代农业提供基础设施</t>
  </si>
  <si>
    <t>农特产业园</t>
  </si>
  <si>
    <t>临夏县刁祁镇围场村至兰达村产业旅游道路</t>
  </si>
  <si>
    <t>刁祁镇围场村、兰达村</t>
  </si>
  <si>
    <t>投资761.8万元，路线全长7.618公里，按照农村道路标准建设，路面宽度8米，每公里100万元。形成的固定资产归刁祁镇围场村、兰达村所有。</t>
  </si>
  <si>
    <t>临夏县民主乡乡村旅游道路建设项目</t>
  </si>
  <si>
    <t>民主乡李家坪、孙家坪、五星、邓家村、明光村</t>
  </si>
  <si>
    <t>投资960万元，新建从李家坪经孙家坪、五星、明光、邓家村的乡村旅游道路12公里，宽6米，每公里80万元。形成的固定资产归民主乡李家坪、孙家坪、五星、邓家村、明光村所有。</t>
  </si>
  <si>
    <t>改善沿线各村群众出行条件，进一步开发旅游资源，助力发展乡村旅游。</t>
  </si>
  <si>
    <t>民主乡</t>
  </si>
  <si>
    <t>临夏县先锋乡张梁村张家泉乡村旅游基础设施提升改造项目</t>
  </si>
  <si>
    <t>先锋乡张梁村</t>
  </si>
  <si>
    <t>投资350万元，建设4.8公里沥青路面，路面宽6米，停车场3000平方米等基础设施，形成的固定资产归张梁村集体所有。</t>
  </si>
  <si>
    <t>通过修建旅游基础设施和公共服务设施来改善旅游环境，大力发展乡村旅游，加快乡村振兴战略步伐。</t>
  </si>
  <si>
    <t>临夏县易地搬迁后续扶持产业大棚（日光温室）维修改造项目</t>
  </si>
  <si>
    <t>1、投资380万元，对易地搬迁后续扶持产业大棚1216座进行维修,维修内容大棚墙体1672米,储水桶70个,卷帘机179台,钢架40根,棚膜1068张、防寒棉被11972条、后屋面修复17190平方米、水表7台、落水管650米、供水井1座、供水管道1300米、电表51台，形成的固定资产归前韩村、赵关村、卢马村集体所有。
2、投资62万元，对桥寺乡31座特色产业大棚进行保温膜、保温棉被、棉被卷帘机维修更换、损坏钢架维修更换、损坏墙体修复等，形成固定资产归江川村、周家寺村集体经济所有。</t>
  </si>
  <si>
    <t>持续稳定带动群众增收，为实现产业振兴夯实基础。</t>
  </si>
  <si>
    <t>发改局</t>
  </si>
  <si>
    <t>临夏县易地搬迁后续扶持产业大棚（日光温室）棚间道路维修</t>
  </si>
  <si>
    <t>投资600万元，对易地搬迁后续扶持产业大棚（日光温室）棚间机耕路维修铺沙9860米，形成的固定资产归前韩村、赵关村、卢马村集体所有</t>
  </si>
  <si>
    <t>临夏县易地搬迁后续扶持产业大棚（日光温室）棚间排水渠道建设项目</t>
  </si>
  <si>
    <t>投资600万元，对易地搬迁后续扶持产业大棚（日光温室）维修蓄水池5座、U80水渠200米、U60水渠400米、U50水渠3100米、U40水渠3150米、U30水池1200米，形成的固定资产归前韩村、丁韩村、何堡村、徐马村集体所有。</t>
  </si>
  <si>
    <t>临夏县乡村旅游基础设施提升改造项目</t>
  </si>
  <si>
    <t>投资2000万元，在韩集镇下阴洼村、尹集镇大滩涧村、莲花镇莲城村、红台乡红水沟村、河西乡何家村、新集镇新集村、黄泥湾镇郭吴村、王家村等8个村提升改造乡村旅游基础设施。（1、韩集镇下阴洼村：投资300万元，维修提水设施1处，安装石凳10个，照明设施20套，水渠维修260平方米，场地铺设2000平方米，河岸护栏修复1000米，新建河道护栏40米，防护围栏100米，塑胶场地600平方米，下阴洼二社水泥硬化1200平方米，透水砖铺设场地1000平方米，修建长50米台阶式休息平台两台，新建护坡衬砌80立方米；2、尹集镇大滩涧村：投资250万元，新建乡村旅游露营地基地及美食服务示范点1处；3、河西乡何家村：投资250万元，新建照明设施300套，千亩梨园沥青路1.2公里（柏油路、路灯），建设黄家社旅游休园1处，提升改造前庄旅游休闲设施1批，配套其他附属设施；4、新集镇新集村：投资300万元，提升改造乡村旅游基础设施；5、红台乡红水沟村：投资250万元，新建悬浮式拼装地板600平方米，蒋前、蒋后巷道沥青路面12公里、宽3米，文旅元素墙面处理100平方米，安全防护围栏90米，旅游休闲设施2套等；6、黄泥湾镇郭吴村：投资200万元，安装照明设施200套，铺设黑沥青路面5公里，宽3米，游步道500米；7、黄泥湾镇王家村：投资250万元，硬化混凝土路面2公里，宽3米，照明设施100套，便民桥1座等；8、莲花镇莲城村：投资200万元，建设旅游观景设施、服务设施、游步道等基础设施。形成的固定资产归韩集镇下阴洼村、尹集镇大滩涧村、莲花镇莲城村、红台乡红水沟村、河西乡何家村、新集镇新集村、黄泥湾镇郭吴村、王家村所有。</t>
  </si>
  <si>
    <t>临夏县漫路乡龙虎湾村乡村旅游基础设施建设巩固提升项目</t>
  </si>
  <si>
    <t>漫路乡龙虎湾村</t>
  </si>
  <si>
    <r>
      <rPr>
        <sz val="14"/>
        <rFont val="楷体"/>
        <charset val="134"/>
      </rPr>
      <t>修建安全防护栏1800m、乡野步道400㎡、植草砖铺设540㎡、休憩凉亭2座、碎石路面200㎡、花园围栏150m、垃圾箱20个、安全挡墙60m、挡土墙150m</t>
    </r>
    <r>
      <rPr>
        <sz val="14"/>
        <rFont val="宋体"/>
        <charset val="134"/>
      </rPr>
      <t>³</t>
    </r>
    <r>
      <rPr>
        <sz val="14"/>
        <rFont val="楷体"/>
        <charset val="134"/>
      </rPr>
      <t>、护坡180㎡、直流充电桩5座、埋设自来水管50m、水井1座，并架设仿古路灯100盏，铺设边沟180m、预埋地下DN400排水管道20m、场地平整1000㎡等内容。</t>
    </r>
  </si>
  <si>
    <t>提升游客服务的基本保障，改善龙虎湾村的居住环境及旅游环境。</t>
  </si>
  <si>
    <t>临夏县高标准农田建设项目</t>
  </si>
  <si>
    <t>刁祁、尹集、路盘等乡镇</t>
  </si>
  <si>
    <t>投资3360万元，建设高标准农田2.1万亩。</t>
  </si>
  <si>
    <t>改善农业基础设施，提升耕地质量，助推农业产业发展，增加农户收益。</t>
  </si>
  <si>
    <t>（八）</t>
  </si>
  <si>
    <t>新产业、新业态项目</t>
  </si>
  <si>
    <t>临夏县2024年庭院经济蔬菜种植示范推广项目</t>
  </si>
  <si>
    <t>尹集镇、新集镇、黄泥湾镇、漠泥沟乡、麻尼寺沟乡、井沟乡、刁祁镇等乡镇</t>
  </si>
  <si>
    <t>投资650万元，在北塬片区及五大流域乡镇示范推广庭院经济蔬菜新品种种植，采购辣椒、茄子等蔬菜苗1400万株，按照每亩3500株的标准，免费发放给群众，在房前屋后及未利用地示范推广庭院经济蔬菜种植4000亩。</t>
  </si>
  <si>
    <t>提高生产经济效益，促进产业结构调整，提高土地利用率、产出率和增加农民收入，进一步促进我县蔬菜产业的发展</t>
  </si>
  <si>
    <t>（九）</t>
  </si>
  <si>
    <t>金融保险配套项目</t>
  </si>
  <si>
    <t>临夏县小额信贷贴息项目</t>
  </si>
  <si>
    <t>2023.12-2024.12</t>
  </si>
  <si>
    <t>投资2200万元，对全县小额信贷户进行贴息补助，涉及218个村9913户。</t>
  </si>
  <si>
    <t>扶持农户创业，降低贷款成本，增加农民收入。</t>
  </si>
  <si>
    <t>财政局</t>
  </si>
  <si>
    <t>融资中心</t>
  </si>
  <si>
    <t>防返（致）贫保险试点项目</t>
  </si>
  <si>
    <t>相关乡镇</t>
  </si>
  <si>
    <t>计划投资136.01万元（其中东西协作资金100万元），为全县3067户13601名低收入群体和监测帮扶对象（包括脱贫不稳定户、边缘易致贫户、突发严重困难户）实施防返（致）贫保险试点项目，每人按100元的标准投保。</t>
  </si>
  <si>
    <t>该项目的实施有效杜绝返贫现象发生，切实提升脱贫质量，持续巩固脱贫成果。</t>
  </si>
  <si>
    <t>乡村振兴局</t>
  </si>
  <si>
    <t>（十）</t>
  </si>
  <si>
    <t>临夏县育苗中心建设项目</t>
  </si>
  <si>
    <t>尹集镇大滩涧村</t>
  </si>
  <si>
    <t>临夏县育苗中心建设项目占地约107亩，建设内容包括道路硬化、建设连栋温室3座，停车点停车位，以及其他附属设施。</t>
  </si>
  <si>
    <t>降低苗木种植成本，优化苗木产业结构。</t>
  </si>
  <si>
    <t>园林局</t>
  </si>
  <si>
    <t>三</t>
  </si>
  <si>
    <t>就业帮扶项目</t>
  </si>
  <si>
    <t>“雨露计划”补助项目</t>
  </si>
  <si>
    <t>投资600万元，补助“雨露计划”职业教育学生4000人次，人均每学期补助1500元，分春、秋两期进行补助。</t>
  </si>
  <si>
    <t>通过项目实施，大力降低学生辍学风险，减轻学生家庭负担。</t>
  </si>
  <si>
    <t>临夏县脱贫户和防返贫监测对象劳动力技能培训补贴项目</t>
  </si>
  <si>
    <t>投资300万元，对全县25个乡镇1200名已脱贫和防返贫监测对象劳动力开展以中式面点师、中式烹调师、装挖机驾驶员、家政服务、育婴师、特色砖雕、木雕、养老护理员、旅游服务、酒店管理等技能培训，给予每人1000-3000元差异化技能培训补贴。</t>
  </si>
  <si>
    <t>使培训人员掌握一门增收技能，实现更好就业，稳步增加务工收入，巩固脱贫攻坚成果。</t>
  </si>
  <si>
    <t>人社局</t>
  </si>
  <si>
    <t>临夏县公益性岗位补助项目</t>
  </si>
  <si>
    <t>投资1469.4万元，对全县25个乡镇的2449名聘用的乡村公益性岗位人员落实岗位补贴，每人每月补助500元，岗位补贴资金通过临夏州惠民惠农“一卡通”信息管理平台拨付到农户“一折通”账户。</t>
  </si>
  <si>
    <t>多渠道增加就业岗位，改善乡村人居环境。</t>
  </si>
  <si>
    <t>临夏县脱贫劳动力（含监测对象）劳务增收产业跨省就业交通费补贴项目</t>
  </si>
  <si>
    <t>投资1800万元，对2024年元月份起在甘肃省以外地区实现连续稳定就业3个月以上的脱贫劳动力和监测对象，凭用工单位出具的《就业证明》等材料，每人一次性落实跨省交通费补贴600元。</t>
  </si>
  <si>
    <t>鼓励脱贫劳动力（含监测帮扶对象）外出务工，稳定增收。</t>
  </si>
  <si>
    <t>劳务办</t>
  </si>
  <si>
    <t>临夏县脱贫劳动力（含监测对象）省内就业交通费补贴项目</t>
  </si>
  <si>
    <t>投资150万元，1、对2024年到省内州外用工企业实现稳定就业3个月以上的脱贫劳动力（含监测对象），凭本人申请书、用工企业出具的《就业证明》或个人连续3个月以上工资发放流水单（工资发放证明），同时每月工资收入达到2000元以上的脱贫劳动力（含监测对象）按每人300元的标准给予一次性往返交通补贴（无法提供相关证明材料的不予奖补）。
2、对2024年到州内县外用工企业实现稳定就业3个月以上的脱贫劳动力（含监测对象），凭本人申请书、用工企业出具的《就业证明》或个人连续3个月以上工资发放流水单（工资发放证明），同时每月工资收入达到2000元以上的脱贫劳动力（含监测对象）按每人100元的标准给予一次性往返交通补贴（无法提供相关证明材料的不予奖补）。</t>
  </si>
  <si>
    <t>鼓励脱贫劳动力（含监测对象）务工就业，稳定增收。</t>
  </si>
  <si>
    <t>临夏县乡村就业工厂（帮扶车间）稳岗就业奖补项目</t>
  </si>
  <si>
    <t>计划投资东西协作资金75万元，经认定的乡村就业工厂（帮扶车间）每年度吸纳临夏县籍就业人员中的脱贫劳动力（含监测对象）连续稳定就业6个月以上的，对就业工厂（帮扶车间）按每人3000的标准给予奖补。</t>
  </si>
  <si>
    <t>该项目的实施有效促进帮扶车间吸纳脱贫劳动力就近就业，增加群众收入。</t>
  </si>
  <si>
    <t>临夏县脱贫劳动力（含监测对象）就业人员劳务奖补、脱贫劳动力（含监测帮扶对象）劳务输转等奖补项目</t>
  </si>
  <si>
    <t>1.投资东西协作资金59万元，对2024年1月起在临夏县就业工厂（帮扶车间）连续稳定就业3个月以上的临夏县籍就业人员中的脱贫劳动力（含监测对象）一次性奖补1800元，年度内只能享受一次奖补，不得重复享受奖补。
2.投资东西协作资金41万元，对2024年元月份起县上成建制输转到济南企业凭企业实现稳定就业三个月以上的、且在当地缴纳社保的脱贫劳动力，凭济南高新区提供就业佐证资料，按连续稳定就业3个月以上一次性奖补4500元(连续稳定就业不满3个月不予奖补），连续稳定就业6个月以上再奖补4500元(连续稳定就业不满6个月不予奖补），年内落实务工奖补不超过0.9万元。
3.投资东西协作资金28万元，对2024年元月份起到甘肃省以外地区（含东西部协作地区）用工企业实现稳定就业3个月以上的脱贫劳动力和纳入全国防返贫监测信息系统劳动力，凭本人申请书、用工企业出具的《就业证明》或个人连续3月以上工资发放流水单（工资发放证明），每人一次性落实跨省务工交通补贴600元（无法提供相关证明材料的不予奖补）。</t>
  </si>
  <si>
    <t>鼓励带动脱贫和防返贫检测对象劳动力积极参加劳务输转，实现长期稳定就业，有效增加家庭收入。对成建制输转到济南企业实现稳定就业3个月以上的人员进行奖补。</t>
  </si>
  <si>
    <t>人社局
劳务办</t>
  </si>
  <si>
    <t>四</t>
  </si>
  <si>
    <t>易地扶贫搬迁后续
扶持项目</t>
  </si>
  <si>
    <t>临夏县易地扶贫搬迁贷款贴息项目</t>
  </si>
  <si>
    <t>投资400万元，为临夏县易地扶贫搬迁贷款户提供易地搬迁贷款贴息。</t>
  </si>
  <si>
    <t>改善搬迁户生活条件，助推乡村振兴。</t>
  </si>
  <si>
    <t>城投中心</t>
  </si>
  <si>
    <t>五</t>
  </si>
  <si>
    <t>乡村建设项目</t>
  </si>
  <si>
    <t>村庄规划编制（含修编）项目</t>
  </si>
  <si>
    <t>投资200万元，编制2024年10个村的村庄规划。</t>
  </si>
  <si>
    <t>财政衔接资金、县级统筹解决</t>
  </si>
  <si>
    <t>有效实现人居环境提升与美丽乡村建设相统一，为巩固拓展脱贫攻坚成果与乡村振兴有效衔接奠定坚实的基础。</t>
  </si>
  <si>
    <t>规划中心</t>
  </si>
  <si>
    <t>农村公共基础设施建设项目</t>
  </si>
  <si>
    <t>临夏县乡村建设（振兴）示范项目</t>
  </si>
  <si>
    <t>投资8000万元，根据《乡村建设示范行动实施方案》，按照填平补齐、完善功能、因地制宜的原则，从尹集镇新寨村、大滩村、刁祁镇龙泉村、转咀村、榆林乡窑湾村、东沟村、漫路乡小岭村、唐家外村、麻尼寺沟乡中路村、韩集镇上阴洼村、漠泥沟乡前川村、台塔村、井沟乡果园山村中选择12个村为2024年乡村建设示范村（省、州、县各四个），统筹推进村内道路、供排水改造、垃圾收储转运、供电保障、物流服务、厕所改造、污水处理等基础设施建设，麻尼寺沟乡中路村、韩集镇上阴洼村、莲花镇鲁家村同步提升。形成的固定资产归村集体所有。</t>
  </si>
  <si>
    <t>财政衔接资金、涉农整合资金</t>
  </si>
  <si>
    <t>临夏县民主乡星坪路改扩建项目</t>
  </si>
  <si>
    <t>民主乡李家坪村、孙家坪村、五星村</t>
  </si>
  <si>
    <t>投资570万元，实施李家坪村至五星村道路改扩建项目，建设长3.8公里、宽4.5米柏油路，配套建设硬路肩、排水沟。形成的固定资产归李家坪村、孙家坪村、五星村所有。</t>
  </si>
  <si>
    <t>进一步改善群众的出行条件，助力发展乡村旅游，增加群众收入。</t>
  </si>
  <si>
    <t>临夏县安家坡乡村干道铺油工程</t>
  </si>
  <si>
    <t>安家坡乡中寨村、史娄村</t>
  </si>
  <si>
    <t>投资392万元，对中寨村陈家沟至焦张社、史娄村连城社至中寨村杨五社村干道原有水泥硬化路面进行沥青铺油路面改造7公里，沥青厚度8厘米（每公里56万元）。形成的固定资产归中寨村、史娄村所有。</t>
  </si>
  <si>
    <t>改善乡村道路条件，方便群众出行，助力乡村振兴。</t>
  </si>
  <si>
    <t>漠泥沟乡环北路（台塔村二社至阳洼村一社段）村组道路硬化工程</t>
  </si>
  <si>
    <t>漠泥沟乡台塔村、大庄村、阳洼村</t>
  </si>
  <si>
    <t>投资386万元，新建环北路村组道路项目4.6公里，边沟4公里。形成的固定资产归台塔村、大庄村、阳洼村所有。</t>
  </si>
  <si>
    <t>解决全村745户群众户1768人出行难问题。</t>
  </si>
  <si>
    <t>漠泥沟乡姬家村河道治理项目</t>
  </si>
  <si>
    <t>漠泥沟乡姬家村</t>
  </si>
  <si>
    <t>投资1000万元，对姬家村河道进行治理。河道堤防护坡维护加固600万元，河岸治理（梯形断面的设置、人行道的布置，植被的选择等）300万元，河道景观优化100万元。形成的固定资产归姬家村所有。</t>
  </si>
  <si>
    <t>消除夏季防汛方面的隐患，提升村容村貌，为发展旅游奠定良好基础。</t>
  </si>
  <si>
    <t>临夏县2024年危桥改造项目</t>
  </si>
  <si>
    <t>北塬镇崔家村、麻尼寺沟乡三台村、关滩村、营滩乡村小沟村、大荒地村、马集镇长波沿村、先锋乡张梁村</t>
  </si>
  <si>
    <t>投资500万元，改造危桥7座，拱二桥、三台桥、阳洼李家桥、长坡沿桥、关滩3号桥、大荒地桥、尾水桥。其中拱二桥形成的固定资产归崔家村所有，三台桥形成的固定资产归三台村所有，阳洼李家桥形成的固定资产归小沟村所有，长坡沿桥形成的固定资产归长坡沿村所有，关滩3号桥形成的固定资产归关滩村所有，大荒地桥形成的固定资产归大荒地村所有，尾水桥形成的固定资产归张梁村所有。</t>
  </si>
  <si>
    <t>临夏县2024年养护维修工程</t>
  </si>
  <si>
    <t>漫路乡龙虎湾村、尹集镇韩赵家村、卡家滩村、老虎湾村、民主乡五星村、孙家村坪村、路盘乡刘家山村、联丰村、安家坡乡安家坡村、中寨村、红台乡新城集村</t>
  </si>
  <si>
    <t>投资450万元，对全县农村公路72公里进行养护维修。刁祁乡杨庄村3公里、友好村7公里、漫路乡龙虎湾村6公里、尹集镇韩赵家村4公里、卡家滩村5公里、老虎湾村8公里、民主乡五星村5公里、孙家村坪村6公里、路盘乡刘家山村7公里、联丰村5公里、安家坡乡安家坡村3公里、中寨村4公里、北小塬村3公里、红台乡新城集村6公里，形成的固定资产按里程分别各村所有。形成的固定资产归漫路乡龙虎湾村、尹集镇韩赵家村、卡家滩村、老虎湾村、民主乡五星村、孙家村坪村、路盘乡刘家山村、联丰村、安家坡乡安家坡村、中寨村、红台乡新城集村所有。</t>
  </si>
  <si>
    <t>临夏县北塬镇钱家村道路建设项目</t>
  </si>
  <si>
    <t>北塬镇钱家村</t>
  </si>
  <si>
    <t>投资450万元，在全村8个社9.8公里巷道路面采用彩色沥青罩面，提升修复巷道破损路面。形成的固定资产归钱家村所有。</t>
  </si>
  <si>
    <t>确保道路畅通，改善群众出行条件，提升群众获得感、幸福感。</t>
  </si>
  <si>
    <t>临夏县北塬镇崔家村、钱家村等和美乡村建设基础设施提升工程</t>
  </si>
  <si>
    <t>北塬镇崔家村、钱家村</t>
  </si>
  <si>
    <t>投资1319万元，在临夏县北塬镇崔家村、钱家村等村巷道敷设污水管道，管径为DN300,管道长度为5.68km，管材采用HDPE双壁波纹排水管，SN=10kN/m2，修建污水检查井178座，化粪池10座，一体化提升泵站1座，污水统一收集后接入现状生活污水处理厂。形成的固定资产（公益性）归临夏县住房和城乡建设局所有。</t>
  </si>
  <si>
    <t>完善群众生活设施，改善人居环境。</t>
  </si>
  <si>
    <t>临夏县韩集镇上阴洼村污水收集及排水项目</t>
  </si>
  <si>
    <t>韩集镇上阴洼村</t>
  </si>
  <si>
    <t>投资970万元，在韩集镇上阴洼村敷设污水管网2400米，给水管网1100米。配套建设检查井、阀门井等。形成的固定资产（公益性）归临夏县住房和城乡建设局所有。</t>
  </si>
  <si>
    <t>临夏县榆林乡折双路沿线污水收集项目</t>
  </si>
  <si>
    <t>榆林乡榆林村、窑湾村、榆河村、联合村、夏湾村</t>
  </si>
  <si>
    <t>投资2600万元，在榆林乡集镇主街道及折双路沿线（榆林村、窑湾村、榆河村、联合村、夏湾村）铺设污水管网11250米，给水管网6000米。配套建设检查井、阀门井等。主要收集折双路沿线农户及集镇商铺、乡政府、卫生院、学校生活污水。形成的固定的资产（公益性）归临夏县住房和城乡建设局所有。形成的固定资产归榆林村、窑湾村、榆河村、联合村、夏湾村所有。</t>
  </si>
  <si>
    <t>完善乡村服务功能、提升乡村品位，有利于改善居民生活环境、提升群众生活幸福指数，满足群众美好生活的需要。</t>
  </si>
  <si>
    <t>临夏县漫路乡集镇及漫路村污水收集项目</t>
  </si>
  <si>
    <t>投资1100万元，在漫路乡集镇及漫路村主街道沿线敷设污水管网3100米，给水管网1000米。配套建设检查井、阀门井等。形成的固定资产（公益性）归临夏县住房和城乡建设局所有。</t>
  </si>
  <si>
    <t>改善漫路乡集镇及漫路村主街道沿线基础设施，改善人居环境。</t>
  </si>
  <si>
    <t>临夏县尹集镇尹集、新寨、大滩涧等三个村污水收集及排水项目</t>
  </si>
  <si>
    <t>尹集镇</t>
  </si>
  <si>
    <t>投资1500万元，在尹集镇尹集、新寨、大滩涧等三个村敷设污水管网7900米，给水管网4100米。配套建设检查井、阀门井等。形成的固定资产（公益性）归临夏县住房和城乡建设局所有</t>
  </si>
  <si>
    <t>改善尹集镇尹集、新寨、大滩涧等三个村基础设施，改善人居环境。</t>
  </si>
  <si>
    <t>临夏县2024年农村公路养护工程暨漫路乡唐家外村村社道路硬化维修项目</t>
  </si>
  <si>
    <t>漫路乡唐家外村</t>
  </si>
  <si>
    <t>投资376万元，对4.7公里村社道路进行硬化和维修养护,每公里补助80万元，形成的固定资产归唐家外村所有。</t>
  </si>
  <si>
    <t>有效地提高道路通行能力和抗灾能力。</t>
  </si>
  <si>
    <t>临夏县韩集镇韩集村双城村巷道硬化项目</t>
  </si>
  <si>
    <t>韩集镇韩集村、双城村</t>
  </si>
  <si>
    <t>投资357万元，韩集村大山新农村需硬化巷道长1040米，宽6米，总面积6240平方米，埋设污水管网1.5公里；在韩集村四社、八社需硬化巷道长800米，宽6米，总面积4800平方米，埋设污水管网0.8公里；在双城新农村需硬化巷道长875米，宽5米，总面积4375平方米。以上3处共需巷道硬化15415平方米，污水管网改造2.3公里。形成的固定资产归韩集村、双城村所有。</t>
  </si>
  <si>
    <t>韩集镇</t>
  </si>
  <si>
    <t>临夏县韩集镇姚川村社巷道硬化项目</t>
  </si>
  <si>
    <t>韩集镇姚川村</t>
  </si>
  <si>
    <t>投资400万元，改造硬化姚川村村社巷道总长10公里，每公里40万元。形成的固定资产归姚川村所有。</t>
  </si>
  <si>
    <t>有效保障了群众出行的安全、方便。</t>
  </si>
  <si>
    <t>临夏县河西乡桥窝村村社巷道硬化</t>
  </si>
  <si>
    <t>2024.5-2024.10</t>
  </si>
  <si>
    <t>河西乡桥窝村、李家村、塔张村、</t>
  </si>
  <si>
    <t>投资535万元，其中投资520.6万元硬化村社巷道15公里（每公里34.7万元），投资14.4万元现浇边沟0.72公里（每公里20万元），形成的固定资产归桥窝村、李家村、塔张村所有。</t>
  </si>
  <si>
    <t>改善乡村基础设施条件，方便群众出行，助力乡村振兴。</t>
  </si>
  <si>
    <t>河西乡</t>
  </si>
  <si>
    <t>红台乡王堡村、姚何村、卜家台村、三大湾村、陈姚村道路水毁维修</t>
  </si>
  <si>
    <t>红台乡王堡村、姚何村、卜家台村、三大湾村、陈姚村</t>
  </si>
  <si>
    <t>投资880万元，实施红台乡王堡村、姚何村、卜家台村、三大湾村、陈姚村道路水毁维修8公里。形成的固定资产归王堡村、姚何村、卜家台村、三大湾村、陈姚村所有。</t>
  </si>
  <si>
    <t>进一步改善沿线群众的出行条件，助力发展乡村旅游，增加群众收入。</t>
  </si>
  <si>
    <t>红台乡</t>
  </si>
  <si>
    <t>临夏县黄泥湾镇村社道路硬化工程建设项目</t>
  </si>
  <si>
    <t>黄泥湾镇红崖村、黄泥湾村、鲁家村、十五里铺村、阴山村、王家村、五一村、郭吴村、振华村</t>
  </si>
  <si>
    <t>投资440万元，硬化黄泥湾镇9村社道路14.6公里，每公里30.14万元。形成的固定资产归红崖村、黄泥湾村、鲁家村、十五里铺村、阴山村、王家村、五一村、郭吴村、振华村所有。</t>
  </si>
  <si>
    <t>有效解决群众行路难问题，有效保障群众出行安全，进一步改善出行条件。</t>
  </si>
  <si>
    <t>黄泥湾镇</t>
  </si>
  <si>
    <t>临夏县井沟乡村社道路提升改造工程财政以工代赈项目</t>
  </si>
  <si>
    <t>井沟乡</t>
  </si>
  <si>
    <t>投资501万元，道路长度7.7公里，配置完善交通标志、标线、线形诱导标、轮廓标、护栏等安全设施等。形成的固定资产归村集体所有。（以工代赈资金已下达）</t>
  </si>
  <si>
    <t>排除道路安全隐患，确保群众生产生活不受影响，保障群众出安全。</t>
  </si>
  <si>
    <t>以工代赈资金已下达</t>
  </si>
  <si>
    <t>临夏县马集镇村社道路硬化及养护维修项目</t>
  </si>
  <si>
    <t>马集镇长坡沿村、寨子村、多木寺村、新农村、柴墩岭村、杨台村</t>
  </si>
  <si>
    <t>总投资585万元，投资400万元硬化道路4公里（每公里100万元），投资150万元修建边沟3公里（每公里50万元），投资35万元维修破损路面3500平方米（每平方米100元）。形成的固定资产归长坡沿村、寨子村、多木寺村、新农村、柴墩岭村、杨台村所有。</t>
  </si>
  <si>
    <t>马集镇</t>
  </si>
  <si>
    <t>临夏县南塬乡张王村张家地社-S309G线（金果养殖场）道路提升改造工程</t>
  </si>
  <si>
    <t>南塬乡张王村</t>
  </si>
  <si>
    <t>投资600万元,拓宽改造硬化，路面宽6米，长2公里，铺设沥青，每公里300万元。形成的固定资产归张王村所有。</t>
  </si>
  <si>
    <t>南塬乡</t>
  </si>
  <si>
    <t>坡头乡冯魏村至土桥镇三角村道路提升改造项目</t>
  </si>
  <si>
    <t>坡头乡塬堡村、寨子村、坡头村、冉坪村、冯魏村</t>
  </si>
  <si>
    <t>投资88万元，计划对坡头乡冯魏村至土桥镇三角村8.7公里破损路面进行维修改造，面积4400㎡。形成的固定资产归塬堡村、寨子村、坡头村、冉坪村、冯魏村所有。</t>
  </si>
  <si>
    <t>方便沿线群众的出行及生产生活。</t>
  </si>
  <si>
    <t>坡头乡</t>
  </si>
  <si>
    <t>临夏县土桥镇道路加宽铺油项目</t>
  </si>
  <si>
    <t>土桥镇大鲁村、重台塬村、尹王村、重台塬村、曹家村</t>
  </si>
  <si>
    <t>投资610万元，对土井路进行改造提升。其中1、投资540万元沥青罩面4.5公里（每公里120万元）；2、投资70万元现浇边沟3.5公里（每公里20万元）。形成的固定资产归大鲁村、重台塬村、尹王村、重台塬村、曹家村所有。</t>
  </si>
  <si>
    <t>临夏县土桥镇农村道路巷道硬化项目</t>
  </si>
  <si>
    <t>土桥镇大鲁村、重台塬村、尹王村、重台塬村、曹家村、侯段村、三角村、曾家村</t>
  </si>
  <si>
    <t>投资480万元，对村社道路进行改造硬化10公里（每公里48万元），并对排水沟进行修理。形成的固定资产归大鲁村、重台塬村、尹王村、重台塬村、曹家村、侯段村、三角村、曾家村所有。</t>
  </si>
  <si>
    <t>临夏县先锋乡张梁村史家嘴至河西乡塔张村旅游道路</t>
  </si>
  <si>
    <t>投资350万元，修建3.5公里连接先锋乡张梁村史家嘴至河西乡塔张村环湖路，路面宽度6米。形成的固定资产归张梁村所有。</t>
  </si>
  <si>
    <t>解决群众出行问题，方便先锋乡通河西乡交通，带动先锋乡旅游产业。</t>
  </si>
  <si>
    <t>先锋乡</t>
  </si>
  <si>
    <t>临夏县新集镇赵山村村社道路拓宽改造、水毁修复和安防工程建设项目</t>
  </si>
  <si>
    <t>新集镇赵山村</t>
  </si>
  <si>
    <t>投资550万元，其中投资393万元拓宽改造硬化村组道路4公里（每公里98.25万元），投资115万元安装波形护栏4.6公里（每公里25万元），投资36万元现浇边沟1.8公里（每公里20万元），投资6万元维修水毁破损500平方米（每平方米120元）。形成的固定资产归赵山村所有。</t>
  </si>
  <si>
    <t>解决赵山村群众出行难问题。</t>
  </si>
  <si>
    <t>临夏县新集镇杨坪村四社-梁家山-环塬路道路改造提升项目</t>
  </si>
  <si>
    <t>投资450万元，改造提升杨坪村四社-梁家山-环塬路4.5公里。形成的固定资产归杨坪村所有。</t>
  </si>
  <si>
    <t>解决杨坪村群众出行难问题。</t>
  </si>
  <si>
    <t>临夏县尹集镇新寨村村社道路硬化项目</t>
  </si>
  <si>
    <t>尹集镇新寨村</t>
  </si>
  <si>
    <t>投资550万元，对新寨村老二社、新二社、老三社、新三社、七社、九社、老四社至槐树关东路道路进行硬化，全程长度10公里。形成的固定资产归新寨村所有。</t>
  </si>
  <si>
    <t>北塬镇前石村道路提升改造工程</t>
  </si>
  <si>
    <t>北塬镇前石村</t>
  </si>
  <si>
    <r>
      <rPr>
        <sz val="14"/>
        <rFont val="楷体"/>
        <charset val="134"/>
      </rPr>
      <t>计划投资740万元，1.因朱潘桥头至松树桥头路口6公里道路路面破损严重、太窄，将其加宽并铺设沥青路面。2.因前上一二三社巷道道路水毁道路严重，需土方量6002m</t>
    </r>
    <r>
      <rPr>
        <sz val="14"/>
        <rFont val="宋体"/>
        <charset val="134"/>
      </rPr>
      <t>³</t>
    </r>
    <r>
      <rPr>
        <sz val="14"/>
        <rFont val="楷体"/>
        <charset val="134"/>
      </rPr>
      <t>,18cm水泥混凝土路面20㎡，10cm天然砂砾垫层20㎡，新建排水5.43m</t>
    </r>
    <r>
      <rPr>
        <sz val="14"/>
        <rFont val="宋体"/>
        <charset val="134"/>
      </rPr>
      <t>³</t>
    </r>
    <r>
      <rPr>
        <sz val="14"/>
        <rFont val="楷体"/>
        <charset val="134"/>
      </rPr>
      <t>/20M,拦水带152.1m</t>
    </r>
    <r>
      <rPr>
        <sz val="14"/>
        <rFont val="宋体"/>
        <charset val="134"/>
      </rPr>
      <t>³</t>
    </r>
    <r>
      <rPr>
        <sz val="14"/>
        <rFont val="楷体"/>
        <charset val="134"/>
      </rPr>
      <t>/2095M,路基护栏37.6m</t>
    </r>
    <r>
      <rPr>
        <sz val="14"/>
        <rFont val="宋体"/>
        <charset val="134"/>
      </rPr>
      <t>³</t>
    </r>
    <r>
      <rPr>
        <sz val="14"/>
        <rFont val="楷体"/>
        <charset val="134"/>
      </rPr>
      <t>/5M,急流槽10.01m</t>
    </r>
    <r>
      <rPr>
        <sz val="14"/>
        <rFont val="宋体"/>
        <charset val="134"/>
      </rPr>
      <t>³</t>
    </r>
    <r>
      <rPr>
        <sz val="14"/>
        <rFont val="楷体"/>
        <charset val="134"/>
      </rPr>
      <t>/15M.涵洞维修1道。3.因尕关家关西社至关前社社巷道道路破损严重，需土方量6002m</t>
    </r>
    <r>
      <rPr>
        <sz val="14"/>
        <rFont val="宋体"/>
        <charset val="134"/>
      </rPr>
      <t>³</t>
    </r>
    <r>
      <rPr>
        <sz val="14"/>
        <rFont val="楷体"/>
        <charset val="134"/>
      </rPr>
      <t>,18cm水泥混凝土路面20㎡，10cm天然砂砾垫层20㎡，新建排水5.43m</t>
    </r>
    <r>
      <rPr>
        <sz val="14"/>
        <rFont val="宋体"/>
        <charset val="134"/>
      </rPr>
      <t>³</t>
    </r>
    <r>
      <rPr>
        <sz val="14"/>
        <rFont val="楷体"/>
        <charset val="134"/>
      </rPr>
      <t>/20M,拦水带152.1m</t>
    </r>
    <r>
      <rPr>
        <sz val="14"/>
        <rFont val="宋体"/>
        <charset val="134"/>
      </rPr>
      <t>³</t>
    </r>
    <r>
      <rPr>
        <sz val="14"/>
        <rFont val="楷体"/>
        <charset val="134"/>
      </rPr>
      <t>/2095M,路基护栏37.6m</t>
    </r>
    <r>
      <rPr>
        <sz val="14"/>
        <rFont val="宋体"/>
        <charset val="134"/>
      </rPr>
      <t>³</t>
    </r>
    <r>
      <rPr>
        <sz val="14"/>
        <rFont val="楷体"/>
        <charset val="134"/>
      </rPr>
      <t>/5M,急流槽10.01m</t>
    </r>
    <r>
      <rPr>
        <sz val="14"/>
        <rFont val="宋体"/>
        <charset val="134"/>
      </rPr>
      <t>³</t>
    </r>
    <r>
      <rPr>
        <sz val="14"/>
        <rFont val="楷体"/>
        <charset val="134"/>
      </rPr>
      <t>/15M.涵洞维修1道。形成的固定资产归前石村所有。</t>
    </r>
  </si>
  <si>
    <t>改善基础设施条件，方便群众出行，助力乡村振兴</t>
  </si>
  <si>
    <t>0.06</t>
  </si>
  <si>
    <t>北塬镇上石村门台巷道硬化工程和通铜塬路扩建硬化工程</t>
  </si>
  <si>
    <t>北塬镇上石村</t>
  </si>
  <si>
    <t>其中：2301、投资110万元，1.石家庄3.3公里门台巷道破损路面进行硬化；2.上石村主干道修复塌陷路面4500平方米。
2、投资120万元，1.对上石村铜塬路临夏市—上石村段1000米道路安路面宽6米的标准进行拓宽硬化。对铜塬路1000米山路修建排水渠、防护栏、标识牌、等配套设施。形成的固定资产归上石村所有。</t>
  </si>
  <si>
    <t>改善上石村的基础设施条件，提高人居环境质量，助力巩固脱贫攻坚成果。</t>
  </si>
  <si>
    <t>0.0139</t>
  </si>
  <si>
    <t>临夏县榆林乡村社道路硬化工程及养护维修建设项目</t>
  </si>
  <si>
    <t>榆林乡榆林村、夏湾村、全家岭村、窑湾村、榆河村</t>
  </si>
  <si>
    <t>投资800万元，硬化榆林乡村社道路13.4公里，每公里59.7万元，其中榆林村1.5公里，夏湾村1.3公里，全家岭村6公里，窑湾村4.28公里，榆河村0.32公里。形成的固定资产归榆林村、夏湾村、全家岭村、窑湾村、榆河村所有。</t>
  </si>
  <si>
    <t>榆林乡</t>
  </si>
  <si>
    <t>临夏县掌子沟乡村组道路改造提升项目村道改造提升项目</t>
  </si>
  <si>
    <t>掌子沟乡曹家坡、王家湾、中光、尕巴山、达沙、关巴、白土窑7个村</t>
  </si>
  <si>
    <t>投资455万元，在掌子沟乡7个村，提升改造村道6.5公里，每公里70万元。形成的固定资产归曹家坡、王家湾、中光、尕巴山、达沙、关巴、白土窑村所有。</t>
  </si>
  <si>
    <t>改善全乡村组道路网结构，极大方便民众出行。</t>
  </si>
  <si>
    <t>掌子沟乡</t>
  </si>
  <si>
    <t>临夏县漫路乡S322线至白家河道路提升工程财政以工代赈项目</t>
  </si>
  <si>
    <t>投资480万元，路线全长2.922公里，采用按设计速度10km/h，路基宽6.5米，路面宽度6米。形成的固定资产归龙虎湾村所有。</t>
  </si>
  <si>
    <t>临夏县民主至南龙道路提升改造工程财政以工代赈项目</t>
  </si>
  <si>
    <t>投资560万元，道路长度4.7公里，路基宽度5米，路面宽度4.5米。形成的固定资产归李家坪村所有。（以工代赈资金已下达）</t>
  </si>
  <si>
    <t>农村人居环境整治项目</t>
  </si>
  <si>
    <t>临夏县乡村振兴乡村宜居环境改善提升项目</t>
  </si>
  <si>
    <t>投资8000万元，在榆林乡、漫路乡、麻尼寺沟乡、营滩乡、安家坡乡、临大路（掌子沟乡、黄泥湾）等相关乡镇的行政村实施乡村振兴乡村宜居环境改善提升项目，主要包括户外路边环境整治提升、墙体加固处理、圈舍改造和排水改造等项目，打造生态秀美的宜居环境。形成的固定资产归榆林乡、漫路乡、麻尼寺沟乡、营滩乡、安家坡乡所有。（这是总项目，以下为分项目，不重复）</t>
  </si>
  <si>
    <t>推进宜居乡村建设，优化人居环境条件，提升群众获得感、幸福感。</t>
  </si>
  <si>
    <t>榆林乡、漫路乡、麻尼寺沟乡、营滩乡等相关乡镇</t>
  </si>
  <si>
    <t>土桥镇辛付村宜居环境改造提升项目</t>
  </si>
  <si>
    <t>投资47万元，在辛付村实施地面硬化237㎡ 、墙体加固1500㎡、维修人行道吸水砖123㎡ 、 拆除及新建混凝土方块378m、瓦房脊加固210m、维修塌陷路基456㎡、维修渠道盖板更换320m 、维修渠道310m及公共附属设施建设等。形成的固定资产归辛付村所有。</t>
  </si>
  <si>
    <t>新集镇苗家村、古城村宜居环境改造提升项目</t>
  </si>
  <si>
    <t>新集镇苗家村、古城村</t>
  </si>
  <si>
    <t>投资280万元，苗家村:墙面防水处理16961.08平方米;墙面加固处理2372.75 平方米:墙脚防水处理863平方米;墙头防水处理1312.35米:大门维修36座:新建围墙 140米;圆形砖砌检查井6座:更换维修自来水线(破除修复路面10公分厚度)420平方米;地坪硬化(18公分厚度)105.75平方米;围栏维修加固468.88米:M型道牙石63米等其他附属工程。古城村:墙面防水处理8383.46平方米;墙面加固处理2569.18平方米;墙脚防水处理697平方米:大门维修26座;土墙加固维修156.82平方米:围护231平方米;围栏维修加固163米;M型道牙石31米等其他附属工程。形成的固定资产归苗家村和古城村所有。</t>
  </si>
  <si>
    <t>刁祁镇围场村宜居环境改造提升项目</t>
  </si>
  <si>
    <t>刁祁镇围场村</t>
  </si>
  <si>
    <t>投资717万元，该项目设计道路安全护坡1182.03平方米、预制混凝土围栏总长2429.9米、场地硬化及附属啥设施1531.45平方米，挡墙 51.22平方米、路面硬化1436.73平方米米、墙体加固处理30692.1平方米、排水沟80米、墙体防水处理13097.91平方米、墙头防水处理2565.18米、墙体防水涂层14354.37平方米、更换维修工程古遗保护等其他工程。形成的固定资产归围场村所有。</t>
  </si>
  <si>
    <t>刁祁镇</t>
  </si>
  <si>
    <t>（4）</t>
  </si>
  <si>
    <t>临夏县刁祁镇龙泉、转咀、癿尕、兰达、大沟等五个村宜居环境改造提升项目</t>
  </si>
  <si>
    <t>刁祁镇龙泉、转咀、癿尕、兰达、大沟等五个村</t>
  </si>
  <si>
    <t>投资580万元，墙体维修加固249725平方米、墙体防水处理61644.8平方米、墙头防水处理2793米、屋面防水处理1030平方米、路边设施维护1236.55平方米、门窗维修改造1196.04平方米、新建墙体1480平方米、整治区域内的废弃物拆除等。形成的固定资产归龙泉、转咀、癿尕、兰达、大沟村所有。</t>
  </si>
  <si>
    <t>（5）</t>
  </si>
  <si>
    <t>刁祁镇龙泉村畜牧产业发展道路改造提升工程</t>
  </si>
  <si>
    <t>2024.3-2024.7</t>
  </si>
  <si>
    <t>刁祁镇龙泉村</t>
  </si>
  <si>
    <t>投资35万元，改造提升龙泉村畜牧产业发展道路340米。</t>
  </si>
  <si>
    <t>有力保障沿线物资运输，解决畜牧产品运输问题，方便村民生产生活。</t>
  </si>
  <si>
    <t>（6）</t>
  </si>
  <si>
    <t>临夏县安临高速沿线宜居环境改造提升项目</t>
  </si>
  <si>
    <t>投资573万元,其中：1、对安临公路沿线的大杨家村6个社91户农户进行墙体改造，住房房屋提升。2、投资58万，对路盘乡大杨村安临路边6个社内以及沿路乱搭乱建、乱堆乱放进行拆除并彻底整治。3、投资378万，对新庄社至白崖社长2.1公里河道高为2.5米的河堤河道，进行治理改造，形成的固定资产归大杨家村集体所的。</t>
  </si>
  <si>
    <t>（7）</t>
  </si>
  <si>
    <t>临夏县农特产品加工园沿线宜居环境改造提升项目</t>
  </si>
  <si>
    <t>投资350万元，实施临夏县农特产品加工园沿线宜居环境改造提升项目。墙体维修加固14000平方米、路边设施维护2000米、 维修塌陷路基80平方米、整治区域内的废弃物拆除等。</t>
  </si>
  <si>
    <t>（8）</t>
  </si>
  <si>
    <t>黄泥湾镇黄罗路沿线提升改造项目</t>
  </si>
  <si>
    <t>投资360万元，对外振华村，十五里铺村、红崖村，五一村，鲁家村，黄泥湾村，外墙涂料25800平方米；树脂瓦安装1000米；墙裙皮条纹1000米。沿线环境卫生整治提升，墙体加固、防水处理，路面混凝土拆除与硬化，安装铁质防护围栏等项目，设计六个村振华村，十五里铺村、红崖村，五一村，鲁家村，黄泥湾村，打造秀美宜居环境</t>
  </si>
  <si>
    <t>（9）</t>
  </si>
  <si>
    <t>临夏县榆林乡六个村宜居环境提升项目</t>
  </si>
  <si>
    <t>投资2200万元，在榆林乡六个村实施乡村振兴乡村宜居环境改善提升项目，其中，墙面处理169636.05㎡、墙体防水处理 19858.08m、墙裙加固处理23850.41㎡、砖墙加固22153.61㎡。形成的固定资产归榆林村、窑湾村、榆河村、联合村、夏湾村、榆丰村等6个村所有。</t>
  </si>
  <si>
    <t>进一步巩固拓展脱贫攻坚成果，持续推进美丽乡村建设，有效改善榆林乡村容村貌。</t>
  </si>
  <si>
    <t>（10）</t>
  </si>
  <si>
    <t>临夏县漫路乡周家岭等五个村宜居环境提升项目</t>
  </si>
  <si>
    <t>投资885万元，临夏县漫路乡周家岭村、小沟门村、漫路村、单岭村、麻莲村宜居环境提升改造，其中，墙面处理80779.07㎡、墙体防水处理 9456.23m、墙裙加固处理11357.34㎡、砖墙加固10549.34㎡。形成的固定资产归周家岭村、小沟门村、漫路村、单岭村、麻莲村等5个村所有。</t>
  </si>
  <si>
    <t>（11）</t>
  </si>
  <si>
    <t>临夏县营滩乡沙泥锅等五个村宜居环境提升项目</t>
  </si>
  <si>
    <t>营滩乡</t>
  </si>
  <si>
    <t>投资2100万元，在营滩乡沙泥锅、小沟、龙卧、朱沟、大荒地等五个村实施乡村振兴乡村宜居环境改善提升项目，主要包括户外路边环境整治提升、墙体加固处理等项目，其中，墙面处理16852㎡、墙体防水处理 19732m、墙裙加固处理22951.2㎡、砖墙加固21856.4㎡。形成的固定资产归沙泥锅村、小沟村、龙卧村、朱沟村、大荒地村等5个村所有。</t>
  </si>
  <si>
    <t>（12）</t>
  </si>
  <si>
    <t>临夏县掌子沟乡宜居环境提升项目</t>
  </si>
  <si>
    <t>投资300万元，在掌子沟乡实施宜居环境提升改造项目。主要包括墙面维修加固改造、墙面防水、户外基础设施提升、政府门前基础设施提升、河道治200米，打造生态秀美的宜居环境。形成的固定资产归中光村、尕巴山村集体所有。</t>
  </si>
  <si>
    <t>（13）</t>
  </si>
  <si>
    <t>临夏县麻尼寺沟乡寺坡村宜居环境提升项目</t>
  </si>
  <si>
    <r>
      <rPr>
        <sz val="14"/>
        <rFont val="楷体"/>
        <charset val="134"/>
      </rPr>
      <t>投资397万元，本次项目建设内容主要包括新建韩集镇高速路出口户外路边环境整治提升，对省道310沿线麻尼寺沟乡段的沿街农户人居环境整治提升，商铺的门头牌匾进行统一设计，统一改造、对沿线的户外路边环境进行规划设计，重新建设。具体内容包括: 墙体加固处理总面积为43984.84㎡；新建细石混凝土护坡8838.70㎡；细石混凝土压顶面积为389.52㎡；细石混凝土(渠道修复)面积为344.12㎡；新建混凝土硬路肩312.40㎡；荒滩治理面积为3788.68m</t>
    </r>
    <r>
      <rPr>
        <sz val="14"/>
        <rFont val="宋体"/>
        <charset val="134"/>
      </rPr>
      <t>³</t>
    </r>
    <r>
      <rPr>
        <sz val="14"/>
        <rFont val="楷体"/>
        <charset val="134"/>
      </rPr>
      <t>；新建细石混凝植筋挂网护坡面积为 236.08㎡；毛石挡墙修复面积为1184.36㎡；路口硬化面积为108.05㎡；新建DN600 钢筋圆管涵2.14m；清理渠道淤泥1866.23 m</t>
    </r>
    <r>
      <rPr>
        <sz val="14"/>
        <rFont val="宋体"/>
        <charset val="134"/>
      </rPr>
      <t>³</t>
    </r>
    <r>
      <rPr>
        <sz val="14"/>
        <rFont val="楷体"/>
        <charset val="134"/>
      </rPr>
      <t xml:space="preserve"> ；水泥砂浆勾缝勒脚478.58㎡；墙头防水处理470.85m；硬化铺装面积为502㎡；新建毛石挡墙5.85m</t>
    </r>
    <r>
      <rPr>
        <sz val="14"/>
        <rFont val="宋体"/>
        <charset val="134"/>
      </rPr>
      <t>³</t>
    </r>
    <r>
      <rPr>
        <sz val="14"/>
        <rFont val="楷体"/>
        <charset val="134"/>
      </rPr>
      <t xml:space="preserve"> ；细石护坡植筋挂网造型图案面积为264.99㎡；新建附属设施（弯腰护栏和绿化栏杆）138.77m；改造附属设施（栏杆）409.86㎡。形成的固定资产归寺坡村所有。</t>
    </r>
  </si>
  <si>
    <t>（14）</t>
  </si>
  <si>
    <t>新集镇赵山村宜居环境改造提升项目</t>
  </si>
  <si>
    <t>计划投资1100万元对新集村张家沟至赵山村张外社2公里路面进行铺油，对赵山村赵山上社至大山、卧连社1.6道路进行拓宽硬化并铺油，修建长200米高5米的护坡，同时对赵山村290户农户进行风貌改造。形成的固定资产归赵山村集体所有。</t>
  </si>
  <si>
    <t>改善大山、卧连、张外及周边群众的出现问题，提高群众的居住环境，改善生活质量。</t>
  </si>
  <si>
    <t>0.0626</t>
  </si>
  <si>
    <t>（15）</t>
  </si>
  <si>
    <t>安家坡乡宜居环境提升改造项目</t>
  </si>
  <si>
    <t>投资350万元，对史娄村新东、新西2个社进行栽植花园围栏500m、铺设渗水砖1730.14㎡、栽植道牙500m、修建停车位350㎡、墙面水泥砂浆抹灰4113.08㎡、路面硬化 7.88㎡、墙头加固4685.1m、墙体加固和防水处理10538.29㎡；砌砖墙（0.24）65.56㎡户内及大门提升改造、村社内场地平整。形成的固定资产归史娄村集体所有。</t>
  </si>
  <si>
    <t>（16）</t>
  </si>
  <si>
    <t>临夏县新集镇苏山村山庄、后山、窑山社宜居环境改善提升项目</t>
  </si>
  <si>
    <r>
      <rPr>
        <sz val="14"/>
        <rFont val="楷体"/>
        <charset val="134"/>
      </rPr>
      <t>投资300万元，对苏山村山庄社，墙体加固处理6382m2；墙体防水处理91m；安全防护围栏(长30cm，高50cm，厚5cm)57m；透水砖铺设场地68m2；围墙改造(高3m、厚24cm)69m；排水渠改造(400*400(内径、壁厚200mm))1000m；整治区域内废旧设施拆除52m3。后山社，墙体加固处理6333㎡；墙体防水处理201m；排水渠改造(400*400(内径、壁厚200mm))300m；整治区域内废旧设施拆除40m3。窑山社，墙体加固处理11140㎡；墙体防水处理473m；安全防护围栏(长30cm，高50cm，厚5cm)183m；透水砖铺设场地25㎡；护坡砖铺设16㎡；场地硬化20㎡；排水渠改造(400*400(内径、壁厚200mm))700m；整治区域内废旧设施拆除210m</t>
    </r>
    <r>
      <rPr>
        <sz val="14"/>
        <rFont val="宋体"/>
        <charset val="134"/>
      </rPr>
      <t>³</t>
    </r>
    <r>
      <rPr>
        <sz val="14"/>
        <rFont val="楷体"/>
        <charset val="134"/>
      </rPr>
      <t>。形成的固定资产归苏山村所有。</t>
    </r>
  </si>
  <si>
    <t>（17）</t>
  </si>
  <si>
    <t>临夏县新集镇苏山村陈家庄宜居环境改善提升项目</t>
  </si>
  <si>
    <t>投资550万元，对苏山村陈家庄墙体加固处理33311m2、墙体防水处理1770m、透水砖铺设场地934㎡、安全防护栏1580m、围墙改造62m、混凝土硬化场地280m2、排水渠改造3900m、护坡砖铺设40m2、破损路面改造2000㎡、内墙面防水处理600m2、屋面防水改造90㎡，以及整治区域废旧设施拆除等。形成的固定资产归苏山村集体所有。</t>
  </si>
  <si>
    <t>六</t>
  </si>
  <si>
    <t>乡村治理项目</t>
  </si>
  <si>
    <t>临夏县“巾帼家美积分超市”新建、续货项目</t>
  </si>
  <si>
    <t>1、投资100万元，2024年“巾帼家美积分超市”续货及新建项目涉及22个乡镇67家超市，分别是麻尼寺沟乡（4个：赵家村、唐尕村、卧龙沟村、关滩村）；漠泥沟乡（1个：台塔村）；刁祁镇（2个：龙泉村、围场村）；尹集镇（3个：老虎山村、大滩涧村、新发村）；榆林乡（2个：窑湾村、榆丰村）；新集镇（8个：古城村、杨坪村、寺湾村、埉唐村、新集村、苏山村、赵牌村、苗家村）；河西乡（6个：大庄村、杨家村、李家村、桥窝村、塔张村、常家村）；莲花镇（2个：莲城村、曙光村）；桥寺乡（1个：周家寺村）；坡头乡（1个：冉坪村）；韩集镇（2个：下阴洼村、沙塄沟村）；马集镇（3个：新农村、庙山村、长坡沿村）；黄泥湾镇（1个：黄泥湾村）；路盘乡（1个：联丰村）；民主乡（3个：五星村、尹家湾村、李家坪村）；漫路乡（1个：牟家河村）；井沟乡（1个：芦家岭村）；红台乡（4个：卜家台村、三大湾村、马家沟村、红水沟村）；北塬镇（6个：钱家村、前石村、堡子村、娄高祁村、松树村、崔家村）；土桥镇（2个：辛付村、三角村）；南塬乡（2个：张河西村、易地搬迁中心（韩沟村、贾家沟村、源泉村））；先锋乡（9个：赵官村、鳌头村、何堡村、张梁村、徐马村、前韩村、大徐村、卢马村、丁韩村）；临夏县易地搬迁中心（2个：易福社区、易和社区）），每个超市投资1万元，共计100万元。
2、投资33万元，2024年新建“巾帼家美积分超市”33家，涉及25个乡镇。</t>
  </si>
  <si>
    <t>小超市发挥大能量、小积分兑出大文明，推动家风、村风、民风全面提升，用超市“小积分”汇聚起在巩固拓展脱贫攻坚成果、乡村振兴战略行动中的巾帼“大动能”。</t>
  </si>
  <si>
    <t>妇联</t>
  </si>
  <si>
    <t>七</t>
  </si>
  <si>
    <t>其他项目</t>
  </si>
  <si>
    <t>临夏县残疾人辅具发放项目</t>
  </si>
  <si>
    <t>计划投资东西协作资金50万元，为我县有需求的残疾人提供辅助器具，其中，投资25万元采购电动轮椅40辆、手推轮椅50辆；投资25万元适配助听器40个。（具体方案由县残联负责制定）</t>
  </si>
  <si>
    <t>临夏县残疾人辅具发放项目的实施给出行不便和听力困难的残疾群众给予生活上的帮助，明显提升残疾人的生活质量。</t>
  </si>
  <si>
    <t>残联</t>
  </si>
  <si>
    <t>项目管理费</t>
  </si>
  <si>
    <t>安排项目管理费660万元，主要用于项目设计、工程监理、招投标等项目前期管理费方面。</t>
  </si>
  <si>
    <t>促进项目规范实施，提高管理水平。</t>
  </si>
  <si>
    <t>义务教育阶段“三类户”学生资助项目</t>
  </si>
  <si>
    <t>计划投资东西协作资金70万元，对全县218个村1400名义务教育阶段脱贫不稳定户、边缘易致贫户和突发严重困难户家庭学生进行教育资助，人均补助500元。</t>
  </si>
  <si>
    <t>临夏县义务教育阶段“三类户”学生资助项目的实施有效鼓励义务教育阶段适龄学生顺利完成学业，促进教育事业均衡发展。</t>
  </si>
  <si>
    <t>临夏县乡村振兴干部及专业技术人才培训</t>
  </si>
  <si>
    <t>计划投资东西协作资金120万元，利用东西协作机制，依托东部地区各类培训资源，分3期举办临夏县党政领导干部抓党建促乡村振兴能力提升培训班，对县直部门和乡镇党政领导干部及乡村振兴业务干部，在协作地区教育培训机构或基地培训，每期约60人，共约180人；分别举办农业、教育、卫健系统专业技术人员能力提升培训班，组织专业技术人员和业务骨干到协作地区部门观摩培训学习，共约62人；分批举办县乡村干部乡村振兴能力提升培训班，对县直部门单位党组织书记、驻村工作队、村（社区）干部在临夏州内党员教育培训机构或基地进行能力提升培训，预计共培训1535人。</t>
  </si>
  <si>
    <t>有效提高乡村振兴干部队伍的政策理论水平和政策执行力，全面提高我县教育、卫生、农技等人员的专业技术服务水平</t>
  </si>
  <si>
    <t>组织部</t>
  </si>
  <si>
    <t>组织部
农业农村局
教育局
卫健局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</si>
</sst>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00_ "/>
    <numFmt numFmtId="179" formatCode="yyyy&quot;年&quot;m&quot;月&quot;d&quot;日&quot;;@"/>
    <numFmt numFmtId="180" formatCode="0.00_ "/>
    <numFmt numFmtId="181" formatCode="0.00_);[Red]\(0.00\)"/>
  </numFmts>
  <fonts count="30">
    <font>
      <sz val="11"/>
      <color theme="1"/>
      <name val="宋体"/>
      <charset val="134"/>
      <scheme val="minor"/>
    </font>
    <font>
      <sz val="14"/>
      <name val="楷体"/>
      <charset val="134"/>
    </font>
    <font>
      <b/>
      <sz val="14"/>
      <name val="楷体"/>
      <charset val="134"/>
    </font>
    <font>
      <sz val="14"/>
      <name val="黑体"/>
      <charset val="134"/>
    </font>
    <font>
      <sz val="16"/>
      <name val="楷体"/>
      <charset val="134"/>
    </font>
    <font>
      <sz val="12"/>
      <name val="宋体"/>
      <charset val="134"/>
    </font>
    <font>
      <sz val="24"/>
      <name val="楷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4"/>
      <name val="宋体"/>
      <charset val="134"/>
    </font>
    <font>
      <b/>
      <sz val="16"/>
      <name val="宋体"/>
      <charset val="134"/>
    </font>
    <font>
      <sz val="16"/>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8"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4" borderId="11" applyNumberFormat="0" applyAlignment="0" applyProtection="0">
      <alignment vertical="center"/>
    </xf>
    <xf numFmtId="0" fontId="16" fillId="5" borderId="12" applyNumberFormat="0" applyAlignment="0" applyProtection="0">
      <alignment vertical="center"/>
    </xf>
    <xf numFmtId="0" fontId="17" fillId="5" borderId="11" applyNumberFormat="0" applyAlignment="0" applyProtection="0">
      <alignment vertical="center"/>
    </xf>
    <xf numFmtId="0" fontId="18" fillId="6" borderId="13" applyNumberFormat="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lignment vertical="center"/>
    </xf>
  </cellStyleXfs>
  <cellXfs count="74">
    <xf numFmtId="0" fontId="0" fillId="0" borderId="0" xfId="0">
      <alignment vertical="center"/>
    </xf>
    <xf numFmtId="0" fontId="1" fillId="2" borderId="0" xfId="0" applyFont="1" applyFill="1" applyBorder="1" applyAlignment="1">
      <alignment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wrapText="1"/>
    </xf>
    <xf numFmtId="0" fontId="5" fillId="2" borderId="0" xfId="0" applyFont="1" applyFill="1" applyBorder="1" applyAlignment="1"/>
    <xf numFmtId="0" fontId="4" fillId="2" borderId="0" xfId="0" applyFont="1" applyFill="1" applyBorder="1" applyAlignment="1">
      <alignment vertical="center" wrapText="1"/>
    </xf>
    <xf numFmtId="0" fontId="1" fillId="2" borderId="0" xfId="0" applyFont="1" applyFill="1" applyBorder="1" applyAlignment="1">
      <alignment horizontal="left" vertical="center" wrapText="1"/>
    </xf>
    <xf numFmtId="0" fontId="1" fillId="2" borderId="0" xfId="0" applyNumberFormat="1" applyFont="1" applyFill="1" applyBorder="1" applyAlignment="1" applyProtection="1">
      <alignment horizontal="center" vertical="center" wrapText="1"/>
      <protection locked="0"/>
    </xf>
    <xf numFmtId="176" fontId="1" fillId="2" borderId="0" xfId="0" applyNumberFormat="1" applyFont="1" applyFill="1" applyBorder="1" applyAlignment="1">
      <alignment horizontal="center" vertical="center" wrapText="1"/>
    </xf>
    <xf numFmtId="176"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protection locked="0"/>
    </xf>
    <xf numFmtId="176"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 xfId="0" applyNumberFormat="1" applyFont="1" applyFill="1" applyBorder="1" applyAlignment="1" applyProtection="1">
      <alignment horizontal="center" vertical="center" wrapText="1"/>
      <protection locked="0"/>
    </xf>
    <xf numFmtId="176"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3" xfId="0" applyNumberFormat="1" applyFont="1" applyFill="1" applyBorder="1" applyAlignment="1" applyProtection="1">
      <alignment horizontal="center" vertical="center" wrapText="1"/>
      <protection locked="0"/>
    </xf>
    <xf numFmtId="176" fontId="1"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wrapText="1"/>
    </xf>
    <xf numFmtId="177" fontId="2" fillId="2" borderId="4" xfId="0" applyNumberFormat="1" applyFont="1" applyFill="1" applyBorder="1" applyAlignment="1">
      <alignment horizontal="center" vertical="center" wrapText="1"/>
    </xf>
    <xf numFmtId="0" fontId="2" fillId="2" borderId="4" xfId="0" applyNumberFormat="1" applyFont="1" applyFill="1" applyBorder="1" applyAlignment="1" applyProtection="1">
      <alignment horizontal="center" vertical="center" wrapText="1"/>
      <protection locked="0"/>
    </xf>
    <xf numFmtId="176" fontId="2"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2" fillId="2" borderId="4" xfId="0" applyNumberFormat="1" applyFont="1" applyFill="1" applyBorder="1" applyAlignment="1">
      <alignment horizontal="center" vertical="center" wrapText="1"/>
    </xf>
    <xf numFmtId="176" fontId="1" fillId="2" borderId="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4"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lignment horizontal="left" vertical="center" wrapText="1"/>
    </xf>
    <xf numFmtId="176" fontId="1" fillId="2" borderId="4" xfId="0" applyNumberFormat="1" applyFont="1" applyFill="1" applyBorder="1" applyAlignment="1">
      <alignment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49" fontId="1" fillId="2" borderId="3" xfId="0" applyNumberFormat="1" applyFont="1" applyFill="1" applyBorder="1" applyAlignment="1">
      <alignment horizontal="center" vertical="center" wrapText="1"/>
    </xf>
    <xf numFmtId="0" fontId="1" fillId="2" borderId="3" xfId="0" applyNumberFormat="1" applyFont="1" applyFill="1" applyBorder="1" applyAlignment="1">
      <alignment horizontal="left" vertical="center" wrapText="1"/>
    </xf>
    <xf numFmtId="177" fontId="1" fillId="2" borderId="3" xfId="0" applyNumberFormat="1" applyFont="1" applyFill="1" applyBorder="1" applyAlignment="1" applyProtection="1">
      <alignment horizontal="center" vertical="center" wrapText="1"/>
      <protection locked="0"/>
    </xf>
    <xf numFmtId="0" fontId="1" fillId="2" borderId="4" xfId="0" applyFont="1" applyFill="1" applyBorder="1" applyAlignment="1">
      <alignment vertical="center" wrapText="1"/>
    </xf>
    <xf numFmtId="176" fontId="1" fillId="2" borderId="4" xfId="0" applyNumberFormat="1" applyFont="1" applyFill="1" applyBorder="1" applyAlignment="1">
      <alignment horizontal="left" vertical="center" wrapText="1"/>
    </xf>
    <xf numFmtId="0" fontId="6" fillId="2" borderId="0" xfId="0" applyNumberFormat="1" applyFont="1" applyFill="1" applyBorder="1" applyAlignment="1">
      <alignment horizontal="center" vertical="center" wrapText="1"/>
    </xf>
    <xf numFmtId="176" fontId="1" fillId="2" borderId="5" xfId="0" applyNumberFormat="1" applyFont="1" applyFill="1" applyBorder="1" applyAlignment="1">
      <alignment horizontal="center" vertical="center" wrapText="1"/>
    </xf>
    <xf numFmtId="176" fontId="1" fillId="2" borderId="6"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176" fontId="2" fillId="2" borderId="4" xfId="0" applyNumberFormat="1" applyFont="1" applyFill="1" applyBorder="1" applyAlignment="1">
      <alignment horizontal="left" vertical="center" wrapText="1"/>
    </xf>
    <xf numFmtId="177" fontId="1" fillId="2" borderId="4" xfId="0" applyNumberFormat="1" applyFont="1" applyFill="1" applyBorder="1" applyAlignment="1">
      <alignment horizontal="center" vertical="center" wrapText="1"/>
    </xf>
    <xf numFmtId="178" fontId="1" fillId="2" borderId="4" xfId="0" applyNumberFormat="1" applyFont="1" applyFill="1" applyBorder="1" applyAlignment="1">
      <alignment vertical="center" wrapText="1"/>
    </xf>
    <xf numFmtId="176" fontId="1" fillId="2" borderId="3" xfId="0" applyNumberFormat="1"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7"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179" fontId="1" fillId="2" borderId="4" xfId="0" applyNumberFormat="1" applyFont="1" applyFill="1" applyBorder="1" applyAlignment="1">
      <alignment horizontal="center" vertical="center" wrapText="1"/>
    </xf>
    <xf numFmtId="0" fontId="1" fillId="2" borderId="4" xfId="49" applyNumberFormat="1" applyFont="1" applyFill="1" applyBorder="1" applyAlignment="1" applyProtection="1">
      <alignment horizontal="center" vertical="center" wrapText="1"/>
      <protection locked="0"/>
    </xf>
    <xf numFmtId="180" fontId="1" fillId="2" borderId="3" xfId="0" applyNumberFormat="1" applyFont="1" applyFill="1" applyBorder="1" applyAlignment="1">
      <alignment horizontal="center" vertical="center" wrapText="1"/>
    </xf>
    <xf numFmtId="0" fontId="2" fillId="2" borderId="4" xfId="0" applyFont="1" applyFill="1" applyBorder="1" applyAlignment="1">
      <alignment vertical="center" wrapText="1"/>
    </xf>
    <xf numFmtId="177" fontId="1" fillId="2" borderId="4" xfId="0" applyNumberFormat="1" applyFont="1" applyFill="1" applyBorder="1" applyAlignment="1">
      <alignment horizontal="left" vertical="center" wrapText="1"/>
    </xf>
    <xf numFmtId="0" fontId="1" fillId="2" borderId="4" xfId="49" applyFont="1" applyFill="1" applyBorder="1" applyAlignment="1" applyProtection="1">
      <alignment horizontal="left" vertical="center" wrapText="1"/>
      <protection locked="0"/>
    </xf>
    <xf numFmtId="180" fontId="1" fillId="2" borderId="4" xfId="0" applyNumberFormat="1" applyFont="1" applyFill="1" applyBorder="1" applyAlignment="1">
      <alignment horizontal="center" vertical="center" wrapText="1"/>
    </xf>
    <xf numFmtId="181" fontId="1" fillId="2" borderId="4" xfId="0" applyNumberFormat="1" applyFont="1" applyFill="1" applyBorder="1" applyAlignment="1">
      <alignment horizontal="center" vertical="center" wrapText="1"/>
    </xf>
    <xf numFmtId="0" fontId="1" fillId="2" borderId="0" xfId="0" applyFont="1" applyFill="1" applyBorder="1" applyAlignment="1">
      <alignment vertical="center"/>
    </xf>
    <xf numFmtId="0" fontId="2" fillId="2" borderId="4"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18</xdr:col>
      <xdr:colOff>0</xdr:colOff>
      <xdr:row>81</xdr:row>
      <xdr:rowOff>0</xdr:rowOff>
    </xdr:from>
    <xdr:to>
      <xdr:col>18</xdr:col>
      <xdr:colOff>210185</xdr:colOff>
      <xdr:row>81</xdr:row>
      <xdr:rowOff>895985</xdr:rowOff>
    </xdr:to>
    <xdr:pic>
      <xdr:nvPicPr>
        <xdr:cNvPr id="2"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8"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9"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9"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20"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2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2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2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2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25"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2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2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2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2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30"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31"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3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3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3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35"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36"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3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3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3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4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41"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42"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4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4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4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46"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47"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4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4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5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5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52"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5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5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5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5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57"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58"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5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6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6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6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6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6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6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6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6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68"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69"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7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75"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7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79"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80"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8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8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8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8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85"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86"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8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8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8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90"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91"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9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9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9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9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96"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97"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9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9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0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01"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02"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0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0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0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0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07"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08"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0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1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1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12"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1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1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1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1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1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18"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19"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2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2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2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29"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30"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3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3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3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3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35"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3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3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3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3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40"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41"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4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4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4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45"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46"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4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4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4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5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51"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52"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5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5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5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56"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57"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5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5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6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6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62"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6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64"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6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6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67"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68"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69"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7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7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7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73"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7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75"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7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7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78"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79"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0"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1"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2"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3"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84"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210185</xdr:colOff>
      <xdr:row>81</xdr:row>
      <xdr:rowOff>895985</xdr:rowOff>
    </xdr:to>
    <xdr:pic>
      <xdr:nvPicPr>
        <xdr:cNvPr id="185" name="Picture 140" descr="3142418731510196992515"/>
        <xdr:cNvPicPr/>
      </xdr:nvPicPr>
      <xdr:blipFill>
        <a:blip r:embed="rId1"/>
        <a:stretch>
          <a:fillRect/>
        </a:stretch>
      </xdr:blipFill>
      <xdr:spPr>
        <a:xfrm>
          <a:off x="24147145" y="80708500"/>
          <a:ext cx="2101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6"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7"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19685</xdr:colOff>
      <xdr:row>81</xdr:row>
      <xdr:rowOff>895985</xdr:rowOff>
    </xdr:to>
    <xdr:pic>
      <xdr:nvPicPr>
        <xdr:cNvPr id="188" name="Picture 140" descr="3142418731510196992515"/>
        <xdr:cNvPicPr/>
      </xdr:nvPicPr>
      <xdr:blipFill>
        <a:blip r:embed="rId1"/>
        <a:stretch>
          <a:fillRect/>
        </a:stretch>
      </xdr:blipFill>
      <xdr:spPr>
        <a:xfrm>
          <a:off x="24147145" y="80708500"/>
          <a:ext cx="19685" cy="89598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60"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9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9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0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1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1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2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2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3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3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340"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4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5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5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5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6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6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6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7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7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8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8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9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3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39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0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1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1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2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2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430"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3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4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4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4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5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5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6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6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7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7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8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8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9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4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49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0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510"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1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2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2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2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3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3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3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4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4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5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5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6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6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7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7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8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8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5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59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599"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0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0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1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1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1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2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2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3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3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4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4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5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5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6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6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7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679"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8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8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69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9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69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0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0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0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1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1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2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2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3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3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4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4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5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5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6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769"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7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79"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8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8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8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7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9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79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0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0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1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1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2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2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3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39"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4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849"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5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5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67"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6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6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7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7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8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8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9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89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8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0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0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1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1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2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2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3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938"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47"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48"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4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5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5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6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6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7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7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8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8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9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99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9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0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08"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1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018"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4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47"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4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4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5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57"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5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6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6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7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7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8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8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9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09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0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0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0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1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1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2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127"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3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37"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3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4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4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5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5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6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6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7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7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8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8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9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197"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1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0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207"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1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1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25"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2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2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3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3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4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4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5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5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6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6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7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7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8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8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29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296"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2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05"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0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0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1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1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2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2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3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3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4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4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5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5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6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6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7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376"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85"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8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8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95"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39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39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0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0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1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1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2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2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3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3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4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4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5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5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6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466"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75"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76"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7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8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8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9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49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4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0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0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1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1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2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2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3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36"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45"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546"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5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6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64"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6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7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7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8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8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9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59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5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0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0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1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1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2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2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3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634"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4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44"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4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5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5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6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6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7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7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8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8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9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69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6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0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0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1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714"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2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24"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2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3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34"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3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4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4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5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5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6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6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7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7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8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8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9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79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7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0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804"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1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14"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1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2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2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3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3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4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4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5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5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6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6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7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74"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8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884"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89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89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0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0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0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1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1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2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2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3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3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4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4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5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5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6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6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7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1973"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8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8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8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9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199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19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0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0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1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1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2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2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3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3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4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4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5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053"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6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6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6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7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7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7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8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8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9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09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0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0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0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1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1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2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2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3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3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4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143"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5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53"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5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6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6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7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7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8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8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9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19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1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0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0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1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13"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2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223"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1"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3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3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4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4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4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5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5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6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6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7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7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8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8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9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29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2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0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0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1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312"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2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2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2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3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3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4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4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5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5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6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6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7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7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8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8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39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392"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3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0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0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0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1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1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1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2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2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3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3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4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4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5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5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6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6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7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7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8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482"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9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492"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49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0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0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1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1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2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2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3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3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4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4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5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52"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6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562"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0"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7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7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8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8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8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9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59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5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0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1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1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2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2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3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3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4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4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5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651"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6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6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6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7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7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8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8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9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69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6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0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1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1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2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2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3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731"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3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4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4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4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5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5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5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6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6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7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7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8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8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9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79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7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0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1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1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1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2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821"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2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30"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31" name="Picture 140" descr="3142418731510196992515"/>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8"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39"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4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4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4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5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5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5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6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6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6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7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7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7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8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8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8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9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891"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89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205105</xdr:colOff>
      <xdr:row>81</xdr:row>
      <xdr:rowOff>940435</xdr:rowOff>
    </xdr:to>
    <xdr:pic>
      <xdr:nvPicPr>
        <xdr:cNvPr id="2900" name="Picture 140" descr="3142418731510196992515" hidden="1"/>
        <xdr:cNvPicPr/>
      </xdr:nvPicPr>
      <xdr:blipFill>
        <a:blip r:embed="rId1"/>
        <a:stretch>
          <a:fillRect/>
        </a:stretch>
      </xdr:blipFill>
      <xdr:spPr>
        <a:xfrm>
          <a:off x="24147145" y="80708500"/>
          <a:ext cx="205105" cy="940435"/>
        </a:xfrm>
        <a:prstGeom prst="rect">
          <a:avLst/>
        </a:prstGeom>
        <a:noFill/>
        <a:ln w="9525">
          <a:noFill/>
        </a:ln>
      </xdr:spPr>
    </xdr:pic>
    <xdr:clientData/>
  </xdr:twoCellAnchor>
  <xdr:twoCellAnchor editAs="oneCell">
    <xdr:from>
      <xdr:col>18</xdr:col>
      <xdr:colOff>0</xdr:colOff>
      <xdr:row>81</xdr:row>
      <xdr:rowOff>0</xdr:rowOff>
    </xdr:from>
    <xdr:to>
      <xdr:col>18</xdr:col>
      <xdr:colOff>213360</xdr:colOff>
      <xdr:row>81</xdr:row>
      <xdr:rowOff>940435</xdr:rowOff>
    </xdr:to>
    <xdr:pic>
      <xdr:nvPicPr>
        <xdr:cNvPr id="2901" name="Picture 140" descr="3142418731510196992515" hidden="1"/>
        <xdr:cNvPicPr/>
      </xdr:nvPicPr>
      <xdr:blipFill>
        <a:blip r:embed="rId1"/>
        <a:stretch>
          <a:fillRect/>
        </a:stretch>
      </xdr:blipFill>
      <xdr:spPr>
        <a:xfrm>
          <a:off x="24147145" y="80708500"/>
          <a:ext cx="213360"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2"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3"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4"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5"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6"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7"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8"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09" name="Picture 140" descr="3142418731510196992515" hidden="1"/>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0"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1"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2"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3"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4"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5"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6"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18</xdr:col>
      <xdr:colOff>0</xdr:colOff>
      <xdr:row>81</xdr:row>
      <xdr:rowOff>0</xdr:rowOff>
    </xdr:from>
    <xdr:to>
      <xdr:col>18</xdr:col>
      <xdr:colOff>15875</xdr:colOff>
      <xdr:row>81</xdr:row>
      <xdr:rowOff>940435</xdr:rowOff>
    </xdr:to>
    <xdr:pic>
      <xdr:nvPicPr>
        <xdr:cNvPr id="2917" name="Picture 140" descr="3142418731510196992515"/>
        <xdr:cNvPicPr/>
      </xdr:nvPicPr>
      <xdr:blipFill>
        <a:blip r:embed="rId1"/>
        <a:stretch>
          <a:fillRect/>
        </a:stretch>
      </xdr:blipFill>
      <xdr:spPr>
        <a:xfrm>
          <a:off x="24147145" y="80708500"/>
          <a:ext cx="15875" cy="94043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18"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1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2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2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2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2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24"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25"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2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2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2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2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3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3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3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3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3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35"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36"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3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3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3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4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41"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4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4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4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4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46"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47"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4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4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5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51"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52"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5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5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5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5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57"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58"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5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6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6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62"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63"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6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6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6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6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68"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6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7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7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7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73"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74"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7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7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7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7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7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8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8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8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8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84"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85"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8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8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8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8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9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91"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9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9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9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95"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2996"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9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9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299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0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01"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02"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0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0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0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06"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07"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0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0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1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1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12"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13"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1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1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1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17"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18"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1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2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2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2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23"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24"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2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2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2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28"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2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3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3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3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3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34"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35"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3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3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3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3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4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4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4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4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4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45"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46"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4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4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4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5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51"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5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5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5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5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56"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57"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5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5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6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61"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62"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6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6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6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6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67"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68"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6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7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7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72"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73"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7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7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7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7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78"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7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80"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8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8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83"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84"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85"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8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8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8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89"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9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91"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9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9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94"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095"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96"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97"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98"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099"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100"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210185</xdr:colOff>
      <xdr:row>140</xdr:row>
      <xdr:rowOff>328295</xdr:rowOff>
    </xdr:to>
    <xdr:pic>
      <xdr:nvPicPr>
        <xdr:cNvPr id="3101" name="Picture 140" descr="3142418731510196992515"/>
        <xdr:cNvPicPr/>
      </xdr:nvPicPr>
      <xdr:blipFill>
        <a:blip r:embed="rId1"/>
        <a:stretch>
          <a:fillRect/>
        </a:stretch>
      </xdr:blipFill>
      <xdr:spPr>
        <a:xfrm>
          <a:off x="23423880" y="132924550"/>
          <a:ext cx="210185"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102"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103"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19050</xdr:colOff>
      <xdr:row>140</xdr:row>
      <xdr:rowOff>328295</xdr:rowOff>
    </xdr:to>
    <xdr:pic>
      <xdr:nvPicPr>
        <xdr:cNvPr id="3104" name="Picture 140" descr="3142418731510196992515"/>
        <xdr:cNvPicPr/>
      </xdr:nvPicPr>
      <xdr:blipFill>
        <a:blip r:embed="rId1"/>
        <a:stretch>
          <a:fillRect/>
        </a:stretch>
      </xdr:blipFill>
      <xdr:spPr>
        <a:xfrm>
          <a:off x="23423880" y="132924550"/>
          <a:ext cx="19050" cy="89979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0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06"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0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0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0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1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1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2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2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3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3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4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4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5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5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6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6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7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176"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8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86"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8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9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19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1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0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0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1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1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2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2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3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3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4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4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5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256"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6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66"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6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7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76"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7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8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8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9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29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2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0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0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1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1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2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2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3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3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4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346"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5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56"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5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6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6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7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7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8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8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9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39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3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0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0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1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16"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2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426"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3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3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4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4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4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5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5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6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6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7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7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8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8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9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49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4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0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0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1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515"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2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2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2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3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3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4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4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5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5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6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6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7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7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8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8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59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595"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5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0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0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0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1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1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1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2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2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3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3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4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4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5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5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6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6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7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7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8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685"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9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695"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69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0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0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1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1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2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2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3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3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4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4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5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55"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6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765"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7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7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8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8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8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9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79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7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0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0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1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1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2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2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3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3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4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4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5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854"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6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6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6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7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7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8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8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9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89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8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0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0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1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1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2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2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3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3934"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4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4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4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5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5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5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6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6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7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7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8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8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9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399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39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0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0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1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1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2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024"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3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34"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3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4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4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5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5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6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6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7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7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8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8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9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094"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0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0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104"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1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1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22"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2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2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3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3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4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4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5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5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6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6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7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7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8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8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19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193"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1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02"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0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0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1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1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2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2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3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3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4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4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5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5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6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6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7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273"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82"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8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8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92"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29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29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0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0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1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1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2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2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3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3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4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4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5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5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6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363"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72"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73"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7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8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8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9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39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3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0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0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1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1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2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2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3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33"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42"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443"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5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6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61"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6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7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7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8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8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9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49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4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0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0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1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1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2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2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3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531"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4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41"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4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5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5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6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6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7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7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8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8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9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59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5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0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0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1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611"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2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21"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2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3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31"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3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4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4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5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5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6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6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7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7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8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8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9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69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6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0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701"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1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11"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1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2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2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3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3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4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4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5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5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6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6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7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71"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8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781"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9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79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79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0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0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0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1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1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2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2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3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3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4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4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5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5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6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6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870"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7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8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8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8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9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8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89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0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0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1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1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2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2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3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3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4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4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4950"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5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5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6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6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6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7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7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7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8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8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9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49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499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0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0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1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1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2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2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3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3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3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040"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4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4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50"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5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5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6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6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6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7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7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7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8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8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8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9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09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09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0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0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0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10"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1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1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120"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28"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2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3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3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3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4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4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4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5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5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6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6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7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7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8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8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1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9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19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0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209"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1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1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2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2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2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3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3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4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4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5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5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6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6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7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7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8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289"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29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9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29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0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0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0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1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1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1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2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2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3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3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4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4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5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5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6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6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7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7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379"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8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8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89"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39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9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39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0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0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0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1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1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1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2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2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2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3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3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3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4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4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49"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5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5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459"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7"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6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6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77"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7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7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8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8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9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49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4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0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0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1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1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2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2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3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3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4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548"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57"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5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5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6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6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7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7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8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8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9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59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5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0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0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1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1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2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628"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2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37"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3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3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47"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4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4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5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5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6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6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7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7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8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8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9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69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6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0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0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0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1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718"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1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27"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28" name="Picture 140" descr="3142418731510196992515"/>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2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5"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6"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3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3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3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4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4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4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5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5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5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6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6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6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7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7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7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8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88"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8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205740</xdr:colOff>
      <xdr:row>140</xdr:row>
      <xdr:rowOff>365125</xdr:rowOff>
    </xdr:to>
    <xdr:pic>
      <xdr:nvPicPr>
        <xdr:cNvPr id="5797" name="Picture 140" descr="3142418731510196992515" hidden="1"/>
        <xdr:cNvPicPr/>
      </xdr:nvPicPr>
      <xdr:blipFill>
        <a:blip r:embed="rId1"/>
        <a:stretch>
          <a:fillRect/>
        </a:stretch>
      </xdr:blipFill>
      <xdr:spPr>
        <a:xfrm>
          <a:off x="23423880" y="132924550"/>
          <a:ext cx="205740" cy="936625"/>
        </a:xfrm>
        <a:prstGeom prst="rect">
          <a:avLst/>
        </a:prstGeom>
        <a:noFill/>
        <a:ln w="9525">
          <a:noFill/>
        </a:ln>
      </xdr:spPr>
    </xdr:pic>
    <xdr:clientData/>
  </xdr:twoCellAnchor>
  <xdr:twoCellAnchor editAs="oneCell">
    <xdr:from>
      <xdr:col>17</xdr:col>
      <xdr:colOff>0</xdr:colOff>
      <xdr:row>139</xdr:row>
      <xdr:rowOff>0</xdr:rowOff>
    </xdr:from>
    <xdr:to>
      <xdr:col>17</xdr:col>
      <xdr:colOff>212725</xdr:colOff>
      <xdr:row>140</xdr:row>
      <xdr:rowOff>365125</xdr:rowOff>
    </xdr:to>
    <xdr:pic>
      <xdr:nvPicPr>
        <xdr:cNvPr id="5798" name="Picture 140" descr="3142418731510196992515" hidden="1"/>
        <xdr:cNvPicPr/>
      </xdr:nvPicPr>
      <xdr:blipFill>
        <a:blip r:embed="rId1"/>
        <a:stretch>
          <a:fillRect/>
        </a:stretch>
      </xdr:blipFill>
      <xdr:spPr>
        <a:xfrm>
          <a:off x="23423880" y="132924550"/>
          <a:ext cx="21272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799"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0"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1"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2"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3"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4"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5"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6" name="Picture 140" descr="3142418731510196992515" hidden="1"/>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7"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8"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09"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10"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11"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12"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13"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17</xdr:col>
      <xdr:colOff>0</xdr:colOff>
      <xdr:row>139</xdr:row>
      <xdr:rowOff>0</xdr:rowOff>
    </xdr:from>
    <xdr:to>
      <xdr:col>17</xdr:col>
      <xdr:colOff>15875</xdr:colOff>
      <xdr:row>140</xdr:row>
      <xdr:rowOff>365125</xdr:rowOff>
    </xdr:to>
    <xdr:pic>
      <xdr:nvPicPr>
        <xdr:cNvPr id="5814" name="Picture 140" descr="3142418731510196992515"/>
        <xdr:cNvPicPr/>
      </xdr:nvPicPr>
      <xdr:blipFill>
        <a:blip r:embed="rId1"/>
        <a:stretch>
          <a:fillRect/>
        </a:stretch>
      </xdr:blipFill>
      <xdr:spPr>
        <a:xfrm>
          <a:off x="23423880" y="132924550"/>
          <a:ext cx="15875" cy="936625"/>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1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1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1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1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1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2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3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4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5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6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7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8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89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0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1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2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3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4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5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6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7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8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599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0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1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2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3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4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5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6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7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8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09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0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1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2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3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4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5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5"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6"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7"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8"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69"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70"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71"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72"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73"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twoCellAnchor editAs="oneCell">
    <xdr:from>
      <xdr:col>1</xdr:col>
      <xdr:colOff>469900</xdr:colOff>
      <xdr:row>156</xdr:row>
      <xdr:rowOff>0</xdr:rowOff>
    </xdr:from>
    <xdr:to>
      <xdr:col>1</xdr:col>
      <xdr:colOff>478790</xdr:colOff>
      <xdr:row>156</xdr:row>
      <xdr:rowOff>850900</xdr:rowOff>
    </xdr:to>
    <xdr:pic>
      <xdr:nvPicPr>
        <xdr:cNvPr id="6174" name="Picture 140" descr="3142418731510196992515"/>
        <xdr:cNvPicPr/>
      </xdr:nvPicPr>
      <xdr:blipFill>
        <a:blip r:embed="rId1"/>
        <a:stretch>
          <a:fillRect/>
        </a:stretch>
      </xdr:blipFill>
      <xdr:spPr>
        <a:xfrm>
          <a:off x="1168400" y="152933400"/>
          <a:ext cx="8890" cy="850900"/>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6"/>
  <sheetViews>
    <sheetView tabSelected="1" zoomScale="90" zoomScaleNormal="90" workbookViewId="0">
      <selection activeCell="A2" sqref="A2:V2"/>
    </sheetView>
  </sheetViews>
  <sheetFormatPr defaultColWidth="9" defaultRowHeight="99" customHeight="1"/>
  <cols>
    <col min="1" max="1" width="10" style="4" customWidth="1"/>
    <col min="2" max="2" width="27.5" style="2" customWidth="1"/>
    <col min="3" max="3" width="14.1" style="4" customWidth="1"/>
    <col min="4" max="4" width="13.2545454545455" style="4" customWidth="1"/>
    <col min="5" max="5" width="20.1727272727273" style="9" customWidth="1"/>
    <col min="6" max="6" width="88.7454545454545" style="9" customWidth="1"/>
    <col min="7" max="7" width="16.4272727272727" style="10" customWidth="1"/>
    <col min="8" max="8" width="18.5636363636364" style="11" customWidth="1"/>
    <col min="9" max="9" width="29.2818181818182" style="12" customWidth="1"/>
    <col min="10" max="10" width="24.8181818181818" style="12" customWidth="1"/>
    <col min="11" max="18" width="10.3545454545455" style="13" customWidth="1"/>
    <col min="19" max="19" width="11.9545454545455" style="2" customWidth="1"/>
    <col min="20" max="20" width="10.1727272727273" style="2" customWidth="1"/>
    <col min="21" max="21" width="12.6727272727273" style="2" customWidth="1"/>
    <col min="22" max="22" width="10.2545454545455" style="4" customWidth="1"/>
    <col min="23" max="16384" width="9" style="1"/>
  </cols>
  <sheetData>
    <row r="1" s="1" customFormat="1" ht="17.5" spans="1:22">
      <c r="A1" s="9"/>
      <c r="B1" s="9"/>
      <c r="C1" s="4"/>
      <c r="D1" s="4"/>
      <c r="E1" s="9"/>
      <c r="F1" s="9"/>
      <c r="G1" s="10"/>
      <c r="H1" s="11"/>
      <c r="I1" s="12"/>
      <c r="J1" s="12"/>
      <c r="K1" s="13"/>
      <c r="L1" s="13"/>
      <c r="M1" s="13"/>
      <c r="N1" s="13"/>
      <c r="O1" s="13"/>
      <c r="P1" s="13"/>
      <c r="Q1" s="13"/>
      <c r="R1" s="13"/>
      <c r="S1" s="2"/>
      <c r="T1" s="2"/>
      <c r="U1" s="2"/>
      <c r="V1" s="4"/>
    </row>
    <row r="2" s="1" customFormat="1" ht="31" spans="1:22">
      <c r="A2" s="14" t="s">
        <v>0</v>
      </c>
      <c r="B2" s="14"/>
      <c r="C2" s="14"/>
      <c r="D2" s="14"/>
      <c r="E2" s="15"/>
      <c r="F2" s="14"/>
      <c r="G2" s="16"/>
      <c r="H2" s="14"/>
      <c r="I2" s="15"/>
      <c r="J2" s="15"/>
      <c r="K2" s="53"/>
      <c r="L2" s="53"/>
      <c r="M2" s="53"/>
      <c r="N2" s="53"/>
      <c r="O2" s="53"/>
      <c r="P2" s="53"/>
      <c r="Q2" s="53"/>
      <c r="R2" s="53"/>
      <c r="S2" s="14"/>
      <c r="T2" s="14"/>
      <c r="U2" s="14"/>
      <c r="V2" s="14"/>
    </row>
    <row r="3" s="1" customFormat="1" ht="17.5" spans="1:22">
      <c r="A3" s="4"/>
      <c r="B3" s="4"/>
      <c r="C3" s="4"/>
      <c r="D3" s="4"/>
      <c r="E3" s="9"/>
      <c r="F3" s="9"/>
      <c r="G3" s="10"/>
      <c r="H3" s="4"/>
      <c r="I3" s="9"/>
      <c r="J3" s="9"/>
      <c r="K3" s="13"/>
      <c r="L3" s="13"/>
      <c r="M3" s="13"/>
      <c r="N3" s="13"/>
      <c r="O3" s="13"/>
      <c r="P3" s="13"/>
      <c r="Q3" s="13"/>
      <c r="R3" s="13"/>
      <c r="S3" s="4"/>
      <c r="T3" s="4"/>
      <c r="U3" s="4"/>
      <c r="V3" s="4"/>
    </row>
    <row r="4" s="2" customFormat="1" ht="17.5" spans="1:22">
      <c r="A4" s="17" t="s">
        <v>1</v>
      </c>
      <c r="B4" s="17" t="s">
        <v>2</v>
      </c>
      <c r="C4" s="17" t="s">
        <v>3</v>
      </c>
      <c r="D4" s="17" t="s">
        <v>4</v>
      </c>
      <c r="E4" s="17" t="s">
        <v>5</v>
      </c>
      <c r="F4" s="18" t="s">
        <v>6</v>
      </c>
      <c r="G4" s="19" t="s">
        <v>7</v>
      </c>
      <c r="H4" s="20" t="s">
        <v>8</v>
      </c>
      <c r="I4" s="54" t="s">
        <v>9</v>
      </c>
      <c r="J4" s="55"/>
      <c r="K4" s="56"/>
      <c r="L4" s="56"/>
      <c r="M4" s="56"/>
      <c r="N4" s="56"/>
      <c r="O4" s="56"/>
      <c r="P4" s="56"/>
      <c r="Q4" s="56"/>
      <c r="R4" s="62"/>
      <c r="S4" s="18" t="s">
        <v>10</v>
      </c>
      <c r="T4" s="18" t="s">
        <v>11</v>
      </c>
      <c r="U4" s="18" t="s">
        <v>12</v>
      </c>
      <c r="V4" s="18" t="s">
        <v>13</v>
      </c>
    </row>
    <row r="5" s="2" customFormat="1" ht="17.5" spans="1:22">
      <c r="A5" s="21"/>
      <c r="B5" s="21"/>
      <c r="C5" s="21"/>
      <c r="D5" s="21"/>
      <c r="E5" s="21"/>
      <c r="F5" s="22"/>
      <c r="G5" s="23"/>
      <c r="H5" s="24"/>
      <c r="I5" s="37" t="s">
        <v>14</v>
      </c>
      <c r="J5" s="37" t="s">
        <v>15</v>
      </c>
      <c r="K5" s="38" t="s">
        <v>16</v>
      </c>
      <c r="L5" s="38"/>
      <c r="M5" s="38" t="s">
        <v>17</v>
      </c>
      <c r="N5" s="38"/>
      <c r="O5" s="38"/>
      <c r="P5" s="38" t="s">
        <v>18</v>
      </c>
      <c r="Q5" s="38"/>
      <c r="R5" s="38"/>
      <c r="S5" s="22"/>
      <c r="T5" s="22"/>
      <c r="U5" s="22"/>
      <c r="V5" s="22"/>
    </row>
    <row r="6" s="2" customFormat="1" ht="87.5" spans="1:22">
      <c r="A6" s="25"/>
      <c r="B6" s="25"/>
      <c r="C6" s="25"/>
      <c r="D6" s="25"/>
      <c r="E6" s="25"/>
      <c r="F6" s="26"/>
      <c r="G6" s="27"/>
      <c r="H6" s="28"/>
      <c r="I6" s="37"/>
      <c r="J6" s="37"/>
      <c r="K6" s="38" t="s">
        <v>19</v>
      </c>
      <c r="L6" s="38" t="s">
        <v>20</v>
      </c>
      <c r="M6" s="38" t="s">
        <v>21</v>
      </c>
      <c r="N6" s="38" t="s">
        <v>22</v>
      </c>
      <c r="O6" s="38" t="s">
        <v>23</v>
      </c>
      <c r="P6" s="38" t="s">
        <v>21</v>
      </c>
      <c r="Q6" s="38" t="s">
        <v>24</v>
      </c>
      <c r="R6" s="38" t="s">
        <v>25</v>
      </c>
      <c r="S6" s="26"/>
      <c r="T6" s="26"/>
      <c r="U6" s="26"/>
      <c r="V6" s="26"/>
    </row>
    <row r="7" s="3" customFormat="1" ht="32" customHeight="1" spans="1:22">
      <c r="A7" s="29"/>
      <c r="B7" s="29" t="s">
        <v>26</v>
      </c>
      <c r="C7" s="29"/>
      <c r="D7" s="29"/>
      <c r="E7" s="30"/>
      <c r="F7" s="31">
        <f>F8+F25+F91+F99+F101+F160+F162</f>
        <v>114</v>
      </c>
      <c r="G7" s="32">
        <f>G8+G25+G91+G99+G101+G160+G162</f>
        <v>132282.1</v>
      </c>
      <c r="H7" s="33"/>
      <c r="I7" s="57"/>
      <c r="J7" s="57"/>
      <c r="K7" s="36"/>
      <c r="L7" s="36"/>
      <c r="M7" s="36"/>
      <c r="N7" s="36"/>
      <c r="O7" s="36"/>
      <c r="P7" s="36"/>
      <c r="Q7" s="36"/>
      <c r="R7" s="36"/>
      <c r="S7" s="36"/>
      <c r="T7" s="36"/>
      <c r="U7" s="36"/>
      <c r="V7" s="36"/>
    </row>
    <row r="8" s="2" customFormat="1" ht="35" spans="1:22">
      <c r="A8" s="29" t="s">
        <v>27</v>
      </c>
      <c r="B8" s="29" t="s">
        <v>28</v>
      </c>
      <c r="C8" s="34"/>
      <c r="D8" s="34"/>
      <c r="E8" s="35"/>
      <c r="F8" s="36">
        <f>F9+F12+F13+F15+F24</f>
        <v>11</v>
      </c>
      <c r="G8" s="32">
        <f>G9+G12+G13+G15+G24</f>
        <v>13733.9</v>
      </c>
      <c r="H8" s="37"/>
      <c r="I8" s="52"/>
      <c r="J8" s="52"/>
      <c r="K8" s="38"/>
      <c r="L8" s="38"/>
      <c r="M8" s="38"/>
      <c r="N8" s="38"/>
      <c r="O8" s="38"/>
      <c r="P8" s="38"/>
      <c r="Q8" s="38"/>
      <c r="R8" s="38"/>
      <c r="S8" s="38"/>
      <c r="T8" s="38"/>
      <c r="U8" s="38"/>
      <c r="V8" s="38"/>
    </row>
    <row r="9" s="2" customFormat="1" ht="35" spans="1:22">
      <c r="A9" s="34" t="s">
        <v>29</v>
      </c>
      <c r="B9" s="35" t="s">
        <v>30</v>
      </c>
      <c r="C9" s="34"/>
      <c r="D9" s="34"/>
      <c r="E9" s="35"/>
      <c r="F9" s="38">
        <v>2</v>
      </c>
      <c r="G9" s="39">
        <f>G10+G11</f>
        <v>583.9</v>
      </c>
      <c r="H9" s="37"/>
      <c r="I9" s="52"/>
      <c r="J9" s="52"/>
      <c r="K9" s="38"/>
      <c r="L9" s="38"/>
      <c r="M9" s="38"/>
      <c r="N9" s="38"/>
      <c r="O9" s="38"/>
      <c r="P9" s="38"/>
      <c r="Q9" s="38"/>
      <c r="R9" s="38"/>
      <c r="S9" s="38"/>
      <c r="T9" s="38"/>
      <c r="U9" s="38"/>
      <c r="V9" s="38"/>
    </row>
    <row r="10" s="2" customFormat="1" ht="87.5" spans="1:22">
      <c r="A10" s="34">
        <v>1</v>
      </c>
      <c r="B10" s="35" t="s">
        <v>31</v>
      </c>
      <c r="C10" s="34" t="s">
        <v>32</v>
      </c>
      <c r="D10" s="34" t="s">
        <v>33</v>
      </c>
      <c r="E10" s="35" t="s">
        <v>34</v>
      </c>
      <c r="F10" s="40" t="s">
        <v>35</v>
      </c>
      <c r="G10" s="39">
        <v>126</v>
      </c>
      <c r="H10" s="37" t="s">
        <v>36</v>
      </c>
      <c r="I10" s="52" t="s">
        <v>37</v>
      </c>
      <c r="J10" s="52"/>
      <c r="K10" s="38">
        <v>35</v>
      </c>
      <c r="L10" s="38">
        <v>28</v>
      </c>
      <c r="M10" s="38">
        <v>0.0146</v>
      </c>
      <c r="N10" s="38">
        <v>0.0046</v>
      </c>
      <c r="O10" s="38">
        <v>0.01</v>
      </c>
      <c r="P10" s="38">
        <v>0.0726</v>
      </c>
      <c r="Q10" s="38">
        <v>0.0276</v>
      </c>
      <c r="R10" s="38">
        <v>0.045</v>
      </c>
      <c r="S10" s="38" t="s">
        <v>38</v>
      </c>
      <c r="T10" s="38" t="s">
        <v>38</v>
      </c>
      <c r="U10" s="63" t="s">
        <v>39</v>
      </c>
      <c r="V10" s="38" t="s">
        <v>40</v>
      </c>
    </row>
    <row r="11" s="2" customFormat="1" ht="70" spans="1:22">
      <c r="A11" s="34">
        <v>2</v>
      </c>
      <c r="B11" s="35" t="s">
        <v>41</v>
      </c>
      <c r="C11" s="34" t="s">
        <v>32</v>
      </c>
      <c r="D11" s="34" t="s">
        <v>42</v>
      </c>
      <c r="E11" s="35" t="s">
        <v>43</v>
      </c>
      <c r="F11" s="40" t="s">
        <v>44</v>
      </c>
      <c r="G11" s="39">
        <v>457.9</v>
      </c>
      <c r="H11" s="37" t="s">
        <v>36</v>
      </c>
      <c r="I11" s="52" t="s">
        <v>45</v>
      </c>
      <c r="J11" s="52"/>
      <c r="K11" s="38">
        <v>12</v>
      </c>
      <c r="L11" s="38">
        <v>1</v>
      </c>
      <c r="M11" s="38">
        <v>0.6388</v>
      </c>
      <c r="N11" s="38">
        <v>0.1916</v>
      </c>
      <c r="O11" s="38">
        <v>0.4472</v>
      </c>
      <c r="P11" s="38">
        <v>3.1058</v>
      </c>
      <c r="Q11" s="38">
        <v>0.9317</v>
      </c>
      <c r="R11" s="38">
        <v>2.1741</v>
      </c>
      <c r="S11" s="38" t="s">
        <v>38</v>
      </c>
      <c r="T11" s="38" t="s">
        <v>38</v>
      </c>
      <c r="U11" s="63" t="s">
        <v>39</v>
      </c>
      <c r="V11" s="38" t="s">
        <v>40</v>
      </c>
    </row>
    <row r="12" s="2" customFormat="1" ht="35" spans="1:22">
      <c r="A12" s="34" t="s">
        <v>46</v>
      </c>
      <c r="B12" s="35" t="s">
        <v>47</v>
      </c>
      <c r="C12" s="34"/>
      <c r="D12" s="34"/>
      <c r="E12" s="35"/>
      <c r="F12" s="38">
        <v>0</v>
      </c>
      <c r="G12" s="39">
        <v>0</v>
      </c>
      <c r="H12" s="37"/>
      <c r="I12" s="52"/>
      <c r="J12" s="52"/>
      <c r="K12" s="38"/>
      <c r="L12" s="38"/>
      <c r="M12" s="38"/>
      <c r="N12" s="38"/>
      <c r="O12" s="38"/>
      <c r="P12" s="38"/>
      <c r="Q12" s="38"/>
      <c r="R12" s="38"/>
      <c r="S12" s="38"/>
      <c r="T12" s="38"/>
      <c r="U12" s="38"/>
      <c r="V12" s="38"/>
    </row>
    <row r="13" s="4" customFormat="1" ht="35" spans="1:22">
      <c r="A13" s="34" t="s">
        <v>48</v>
      </c>
      <c r="B13" s="35" t="s">
        <v>49</v>
      </c>
      <c r="C13" s="34"/>
      <c r="D13" s="34"/>
      <c r="E13" s="35"/>
      <c r="F13" s="38">
        <v>1</v>
      </c>
      <c r="G13" s="39">
        <f>G14</f>
        <v>1500</v>
      </c>
      <c r="H13" s="37"/>
      <c r="I13" s="52"/>
      <c r="J13" s="52"/>
      <c r="K13" s="38"/>
      <c r="L13" s="38"/>
      <c r="M13" s="38"/>
      <c r="N13" s="38"/>
      <c r="O13" s="38"/>
      <c r="P13" s="38"/>
      <c r="Q13" s="38"/>
      <c r="R13" s="38"/>
      <c r="S13" s="38"/>
      <c r="T13" s="38"/>
      <c r="U13" s="38"/>
      <c r="V13" s="38"/>
    </row>
    <row r="14" s="5" customFormat="1" ht="82" customHeight="1" spans="1:22">
      <c r="A14" s="38">
        <v>1</v>
      </c>
      <c r="B14" s="40" t="s">
        <v>50</v>
      </c>
      <c r="C14" s="38" t="s">
        <v>32</v>
      </c>
      <c r="D14" s="38" t="s">
        <v>51</v>
      </c>
      <c r="E14" s="40" t="s">
        <v>43</v>
      </c>
      <c r="F14" s="40" t="s">
        <v>52</v>
      </c>
      <c r="G14" s="39">
        <v>1500</v>
      </c>
      <c r="H14" s="37" t="s">
        <v>53</v>
      </c>
      <c r="I14" s="40" t="s">
        <v>54</v>
      </c>
      <c r="J14" s="40"/>
      <c r="K14" s="38">
        <v>102</v>
      </c>
      <c r="L14" s="38">
        <v>98</v>
      </c>
      <c r="M14" s="38">
        <v>0.1</v>
      </c>
      <c r="N14" s="38">
        <v>0.05</v>
      </c>
      <c r="O14" s="38">
        <v>0.05</v>
      </c>
      <c r="P14" s="38">
        <v>0.4382</v>
      </c>
      <c r="Q14" s="38">
        <v>0.225</v>
      </c>
      <c r="R14" s="38">
        <v>0.2132</v>
      </c>
      <c r="S14" s="38" t="s">
        <v>55</v>
      </c>
      <c r="T14" s="38" t="s">
        <v>55</v>
      </c>
      <c r="U14" s="63" t="s">
        <v>39</v>
      </c>
      <c r="V14" s="38"/>
    </row>
    <row r="15" s="2" customFormat="1" ht="35" spans="1:22">
      <c r="A15" s="34" t="s">
        <v>56</v>
      </c>
      <c r="B15" s="35" t="s">
        <v>57</v>
      </c>
      <c r="C15" s="34"/>
      <c r="D15" s="34"/>
      <c r="E15" s="35"/>
      <c r="F15" s="38">
        <v>8</v>
      </c>
      <c r="G15" s="39">
        <f>SUM(G16:G23)</f>
        <v>11650</v>
      </c>
      <c r="H15" s="37"/>
      <c r="I15" s="52"/>
      <c r="J15" s="52"/>
      <c r="K15" s="38"/>
      <c r="L15" s="38"/>
      <c r="M15" s="38"/>
      <c r="N15" s="38"/>
      <c r="O15" s="38"/>
      <c r="P15" s="38"/>
      <c r="Q15" s="38"/>
      <c r="R15" s="38"/>
      <c r="S15" s="38"/>
      <c r="T15" s="38"/>
      <c r="U15" s="38"/>
      <c r="V15" s="38"/>
    </row>
    <row r="16" s="2" customFormat="1" ht="70" spans="1:22">
      <c r="A16" s="34">
        <v>1</v>
      </c>
      <c r="B16" s="35" t="s">
        <v>58</v>
      </c>
      <c r="C16" s="34" t="s">
        <v>32</v>
      </c>
      <c r="D16" s="34" t="s">
        <v>33</v>
      </c>
      <c r="E16" s="35" t="s">
        <v>59</v>
      </c>
      <c r="F16" s="35" t="s">
        <v>60</v>
      </c>
      <c r="G16" s="39">
        <v>450</v>
      </c>
      <c r="H16" s="37" t="s">
        <v>53</v>
      </c>
      <c r="I16" s="35" t="s">
        <v>61</v>
      </c>
      <c r="J16" s="35"/>
      <c r="K16" s="38">
        <v>115</v>
      </c>
      <c r="L16" s="38">
        <v>103</v>
      </c>
      <c r="M16" s="38">
        <v>8.9</v>
      </c>
      <c r="N16" s="38">
        <v>3.3</v>
      </c>
      <c r="O16" s="38">
        <v>5.6</v>
      </c>
      <c r="P16" s="38">
        <v>42.7</v>
      </c>
      <c r="Q16" s="38">
        <v>15.1</v>
      </c>
      <c r="R16" s="38">
        <v>27.6</v>
      </c>
      <c r="S16" s="38" t="s">
        <v>62</v>
      </c>
      <c r="T16" s="38" t="s">
        <v>62</v>
      </c>
      <c r="U16" s="63" t="s">
        <v>39</v>
      </c>
      <c r="V16" s="29"/>
    </row>
    <row r="17" s="2" customFormat="1" ht="70" spans="1:22">
      <c r="A17" s="34">
        <v>2</v>
      </c>
      <c r="B17" s="35" t="s">
        <v>63</v>
      </c>
      <c r="C17" s="34" t="s">
        <v>32</v>
      </c>
      <c r="D17" s="34" t="s">
        <v>33</v>
      </c>
      <c r="E17" s="35" t="s">
        <v>43</v>
      </c>
      <c r="F17" s="35" t="s">
        <v>64</v>
      </c>
      <c r="G17" s="39">
        <v>400</v>
      </c>
      <c r="H17" s="37" t="s">
        <v>53</v>
      </c>
      <c r="I17" s="35" t="s">
        <v>65</v>
      </c>
      <c r="J17" s="35"/>
      <c r="K17" s="38">
        <v>5</v>
      </c>
      <c r="L17" s="38">
        <v>10</v>
      </c>
      <c r="M17" s="38">
        <v>0.15</v>
      </c>
      <c r="N17" s="38">
        <v>0.03</v>
      </c>
      <c r="O17" s="38">
        <v>0.12</v>
      </c>
      <c r="P17" s="38">
        <v>0.62</v>
      </c>
      <c r="Q17" s="38">
        <v>0.12</v>
      </c>
      <c r="R17" s="38">
        <v>0.5</v>
      </c>
      <c r="S17" s="38" t="s">
        <v>62</v>
      </c>
      <c r="T17" s="38" t="s">
        <v>62</v>
      </c>
      <c r="U17" s="63" t="s">
        <v>39</v>
      </c>
      <c r="V17" s="29"/>
    </row>
    <row r="18" s="2" customFormat="1" customHeight="1" spans="1:22">
      <c r="A18" s="34">
        <v>3</v>
      </c>
      <c r="B18" s="35" t="s">
        <v>66</v>
      </c>
      <c r="C18" s="34" t="s">
        <v>32</v>
      </c>
      <c r="D18" s="34" t="s">
        <v>33</v>
      </c>
      <c r="E18" s="35" t="s">
        <v>43</v>
      </c>
      <c r="F18" s="40" t="s">
        <v>67</v>
      </c>
      <c r="G18" s="39">
        <v>200</v>
      </c>
      <c r="H18" s="37" t="s">
        <v>53</v>
      </c>
      <c r="I18" s="35" t="s">
        <v>68</v>
      </c>
      <c r="J18" s="35"/>
      <c r="K18" s="38">
        <v>115</v>
      </c>
      <c r="L18" s="38">
        <v>103</v>
      </c>
      <c r="M18" s="38">
        <v>8.9</v>
      </c>
      <c r="N18" s="38">
        <v>3.3</v>
      </c>
      <c r="O18" s="38">
        <v>5.6</v>
      </c>
      <c r="P18" s="38">
        <v>42.7</v>
      </c>
      <c r="Q18" s="38">
        <v>15.1</v>
      </c>
      <c r="R18" s="38">
        <v>27.6</v>
      </c>
      <c r="S18" s="38" t="s">
        <v>62</v>
      </c>
      <c r="T18" s="38" t="s">
        <v>62</v>
      </c>
      <c r="U18" s="63" t="s">
        <v>39</v>
      </c>
      <c r="V18" s="34"/>
    </row>
    <row r="19" s="2" customFormat="1" ht="209" customHeight="1" spans="1:22">
      <c r="A19" s="34">
        <v>4</v>
      </c>
      <c r="B19" s="35" t="s">
        <v>69</v>
      </c>
      <c r="C19" s="34" t="s">
        <v>70</v>
      </c>
      <c r="D19" s="34" t="s">
        <v>42</v>
      </c>
      <c r="E19" s="35" t="s">
        <v>43</v>
      </c>
      <c r="F19" s="40" t="s">
        <v>71</v>
      </c>
      <c r="G19" s="39">
        <v>6000</v>
      </c>
      <c r="H19" s="37" t="s">
        <v>53</v>
      </c>
      <c r="I19" s="35" t="s">
        <v>72</v>
      </c>
      <c r="J19" s="35"/>
      <c r="K19" s="38">
        <v>34</v>
      </c>
      <c r="L19" s="38">
        <v>31</v>
      </c>
      <c r="M19" s="38">
        <v>2.7207</v>
      </c>
      <c r="N19" s="38">
        <v>0.951</v>
      </c>
      <c r="O19" s="38">
        <v>1.7697</v>
      </c>
      <c r="P19" s="38">
        <v>12.567</v>
      </c>
      <c r="Q19" s="38">
        <v>4.449</v>
      </c>
      <c r="R19" s="38">
        <v>8.118</v>
      </c>
      <c r="S19" s="38" t="s">
        <v>62</v>
      </c>
      <c r="T19" s="38" t="s">
        <v>62</v>
      </c>
      <c r="U19" s="63" t="s">
        <v>39</v>
      </c>
      <c r="V19" s="34"/>
    </row>
    <row r="20" s="2" customFormat="1" ht="122.5" spans="1:22">
      <c r="A20" s="34">
        <v>5</v>
      </c>
      <c r="B20" s="35" t="s">
        <v>73</v>
      </c>
      <c r="C20" s="34" t="s">
        <v>70</v>
      </c>
      <c r="D20" s="34" t="s">
        <v>42</v>
      </c>
      <c r="E20" s="35" t="s">
        <v>43</v>
      </c>
      <c r="F20" s="40" t="s">
        <v>74</v>
      </c>
      <c r="G20" s="39">
        <v>3600</v>
      </c>
      <c r="H20" s="37" t="s">
        <v>53</v>
      </c>
      <c r="I20" s="35" t="s">
        <v>72</v>
      </c>
      <c r="J20" s="35"/>
      <c r="K20" s="38">
        <v>23</v>
      </c>
      <c r="L20" s="38">
        <v>20</v>
      </c>
      <c r="M20" s="38">
        <v>1.8138</v>
      </c>
      <c r="N20" s="38">
        <v>0.634</v>
      </c>
      <c r="O20" s="38">
        <v>1.1798</v>
      </c>
      <c r="P20" s="38">
        <v>8.378</v>
      </c>
      <c r="Q20" s="38">
        <v>2.966</v>
      </c>
      <c r="R20" s="38">
        <v>5.412</v>
      </c>
      <c r="S20" s="38" t="s">
        <v>62</v>
      </c>
      <c r="T20" s="38" t="s">
        <v>62</v>
      </c>
      <c r="U20" s="63" t="s">
        <v>39</v>
      </c>
      <c r="V20" s="34"/>
    </row>
    <row r="21" s="2" customFormat="1" ht="58" customHeight="1" spans="1:22">
      <c r="A21" s="34">
        <v>6</v>
      </c>
      <c r="B21" s="35" t="s">
        <v>75</v>
      </c>
      <c r="C21" s="34" t="s">
        <v>32</v>
      </c>
      <c r="D21" s="34" t="s">
        <v>76</v>
      </c>
      <c r="E21" s="35" t="s">
        <v>77</v>
      </c>
      <c r="F21" s="40" t="s">
        <v>78</v>
      </c>
      <c r="G21" s="39">
        <v>70</v>
      </c>
      <c r="H21" s="37" t="s">
        <v>53</v>
      </c>
      <c r="I21" s="35" t="s">
        <v>79</v>
      </c>
      <c r="J21" s="35"/>
      <c r="K21" s="38">
        <v>1</v>
      </c>
      <c r="L21" s="38"/>
      <c r="M21" s="38">
        <v>0.0207</v>
      </c>
      <c r="N21" s="38">
        <v>0.0102</v>
      </c>
      <c r="O21" s="38">
        <v>0.0105</v>
      </c>
      <c r="P21" s="38">
        <v>0.1029</v>
      </c>
      <c r="Q21" s="38">
        <v>0.0478</v>
      </c>
      <c r="R21" s="38">
        <v>0.0551</v>
      </c>
      <c r="S21" s="38" t="s">
        <v>62</v>
      </c>
      <c r="T21" s="38" t="s">
        <v>80</v>
      </c>
      <c r="U21" s="63" t="s">
        <v>39</v>
      </c>
      <c r="V21" s="34"/>
    </row>
    <row r="22" s="2" customFormat="1" ht="63" customHeight="1" spans="1:22">
      <c r="A22" s="34">
        <v>7</v>
      </c>
      <c r="B22" s="35" t="s">
        <v>81</v>
      </c>
      <c r="C22" s="34" t="s">
        <v>32</v>
      </c>
      <c r="D22" s="34" t="s">
        <v>82</v>
      </c>
      <c r="E22" s="35" t="s">
        <v>83</v>
      </c>
      <c r="F22" s="40" t="s">
        <v>84</v>
      </c>
      <c r="G22" s="37">
        <v>500</v>
      </c>
      <c r="H22" s="41" t="s">
        <v>36</v>
      </c>
      <c r="I22" s="52" t="s">
        <v>85</v>
      </c>
      <c r="J22" s="52"/>
      <c r="K22" s="41"/>
      <c r="L22" s="58">
        <v>1</v>
      </c>
      <c r="M22" s="59">
        <f>N22+O22</f>
        <v>0.0627</v>
      </c>
      <c r="N22" s="59">
        <v>0.0183</v>
      </c>
      <c r="O22" s="59">
        <v>0.0444</v>
      </c>
      <c r="P22" s="59">
        <f>Q22+R22</f>
        <v>0.2916</v>
      </c>
      <c r="Q22" s="59">
        <v>0.0848</v>
      </c>
      <c r="R22" s="59">
        <v>0.2068</v>
      </c>
      <c r="S22" s="38" t="s">
        <v>62</v>
      </c>
      <c r="T22" s="38" t="s">
        <v>86</v>
      </c>
      <c r="U22" s="63" t="s">
        <v>39</v>
      </c>
      <c r="V22" s="38" t="s">
        <v>40</v>
      </c>
    </row>
    <row r="23" s="2" customFormat="1" ht="52" customHeight="1" spans="1:22">
      <c r="A23" s="34">
        <v>8</v>
      </c>
      <c r="B23" s="42" t="s">
        <v>87</v>
      </c>
      <c r="C23" s="34" t="s">
        <v>32</v>
      </c>
      <c r="D23" s="34" t="s">
        <v>33</v>
      </c>
      <c r="E23" s="35" t="s">
        <v>88</v>
      </c>
      <c r="F23" s="35" t="s">
        <v>89</v>
      </c>
      <c r="G23" s="39">
        <v>430</v>
      </c>
      <c r="H23" s="37" t="s">
        <v>53</v>
      </c>
      <c r="I23" s="35" t="s">
        <v>79</v>
      </c>
      <c r="J23" s="35"/>
      <c r="K23" s="38">
        <v>5</v>
      </c>
      <c r="L23" s="38">
        <v>25</v>
      </c>
      <c r="M23" s="38">
        <v>0.81</v>
      </c>
      <c r="N23" s="38">
        <v>0.21</v>
      </c>
      <c r="O23" s="38">
        <v>0.6</v>
      </c>
      <c r="P23" s="38">
        <v>3.2</v>
      </c>
      <c r="Q23" s="38">
        <v>0.8</v>
      </c>
      <c r="R23" s="38">
        <v>2.4</v>
      </c>
      <c r="S23" s="34" t="s">
        <v>62</v>
      </c>
      <c r="T23" s="34" t="s">
        <v>62</v>
      </c>
      <c r="U23" s="63" t="s">
        <v>39</v>
      </c>
      <c r="V23" s="34"/>
    </row>
    <row r="24" s="2" customFormat="1" ht="17.5" spans="1:22">
      <c r="A24" s="25" t="s">
        <v>90</v>
      </c>
      <c r="B24" s="43" t="s">
        <v>91</v>
      </c>
      <c r="C24" s="25"/>
      <c r="D24" s="25"/>
      <c r="E24" s="43"/>
      <c r="F24" s="26">
        <v>0</v>
      </c>
      <c r="G24" s="27">
        <v>0</v>
      </c>
      <c r="H24" s="37"/>
      <c r="I24" s="52"/>
      <c r="J24" s="60"/>
      <c r="K24" s="26"/>
      <c r="L24" s="26"/>
      <c r="M24" s="26"/>
      <c r="N24" s="26"/>
      <c r="O24" s="26"/>
      <c r="P24" s="26"/>
      <c r="Q24" s="26"/>
      <c r="R24" s="26"/>
      <c r="S24" s="26"/>
      <c r="T24" s="26"/>
      <c r="U24" s="26"/>
      <c r="V24" s="26"/>
    </row>
    <row r="25" s="2" customFormat="1" ht="17.5" spans="1:22">
      <c r="A25" s="44" t="s">
        <v>92</v>
      </c>
      <c r="B25" s="44" t="s">
        <v>93</v>
      </c>
      <c r="C25" s="25"/>
      <c r="D25" s="25"/>
      <c r="E25" s="43"/>
      <c r="F25" s="45">
        <f>F26+F50+F56+F60+F61+F62+F84+F86+F89</f>
        <v>53</v>
      </c>
      <c r="G25" s="46">
        <f>G26+G50+G56+G60+G61+G62+G84+G86+G89</f>
        <v>74171.8</v>
      </c>
      <c r="H25" s="37"/>
      <c r="I25" s="52"/>
      <c r="J25" s="60"/>
      <c r="K25" s="26"/>
      <c r="L25" s="26"/>
      <c r="M25" s="26"/>
      <c r="N25" s="26"/>
      <c r="O25" s="26"/>
      <c r="P25" s="26"/>
      <c r="Q25" s="26"/>
      <c r="R25" s="26"/>
      <c r="S25" s="26"/>
      <c r="T25" s="26"/>
      <c r="U25" s="26"/>
      <c r="V25" s="26"/>
    </row>
    <row r="26" s="2" customFormat="1" ht="17.5" spans="1:22">
      <c r="A26" s="25" t="s">
        <v>29</v>
      </c>
      <c r="B26" s="43" t="s">
        <v>94</v>
      </c>
      <c r="C26" s="25"/>
      <c r="D26" s="25"/>
      <c r="E26" s="43"/>
      <c r="F26" s="26">
        <v>20</v>
      </c>
      <c r="G26" s="27">
        <f>SUM(G27:G32)+SUM(G36:G49)</f>
        <v>33346</v>
      </c>
      <c r="H26" s="37"/>
      <c r="I26" s="52"/>
      <c r="J26" s="60"/>
      <c r="K26" s="26"/>
      <c r="L26" s="26"/>
      <c r="M26" s="26"/>
      <c r="N26" s="26"/>
      <c r="O26" s="26"/>
      <c r="P26" s="26"/>
      <c r="Q26" s="26"/>
      <c r="R26" s="26"/>
      <c r="S26" s="26"/>
      <c r="T26" s="26"/>
      <c r="U26" s="26"/>
      <c r="V26" s="26"/>
    </row>
    <row r="27" s="2" customFormat="1" ht="70" spans="1:22">
      <c r="A27" s="25">
        <v>1</v>
      </c>
      <c r="B27" s="35" t="s">
        <v>95</v>
      </c>
      <c r="C27" s="34" t="s">
        <v>32</v>
      </c>
      <c r="D27" s="34" t="s">
        <v>96</v>
      </c>
      <c r="E27" s="40" t="s">
        <v>43</v>
      </c>
      <c r="F27" s="40" t="s">
        <v>97</v>
      </c>
      <c r="G27" s="39">
        <v>500</v>
      </c>
      <c r="H27" s="38" t="s">
        <v>53</v>
      </c>
      <c r="I27" s="40" t="s">
        <v>98</v>
      </c>
      <c r="J27" s="40" t="s">
        <v>99</v>
      </c>
      <c r="K27" s="38">
        <v>15</v>
      </c>
      <c r="L27" s="38">
        <v>50</v>
      </c>
      <c r="M27" s="38">
        <v>0.12</v>
      </c>
      <c r="N27" s="38">
        <v>0.02</v>
      </c>
      <c r="O27" s="38">
        <v>0.1</v>
      </c>
      <c r="P27" s="38">
        <v>0.516</v>
      </c>
      <c r="Q27" s="38">
        <v>0.086</v>
      </c>
      <c r="R27" s="38">
        <v>0.43</v>
      </c>
      <c r="S27" s="38" t="s">
        <v>100</v>
      </c>
      <c r="T27" s="38" t="s">
        <v>100</v>
      </c>
      <c r="U27" s="64" t="s">
        <v>39</v>
      </c>
      <c r="V27" s="34"/>
    </row>
    <row r="28" s="2" customFormat="1" ht="87.5" spans="1:22">
      <c r="A28" s="25">
        <v>2</v>
      </c>
      <c r="B28" s="35" t="s">
        <v>101</v>
      </c>
      <c r="C28" s="34" t="s">
        <v>32</v>
      </c>
      <c r="D28" s="34" t="s">
        <v>102</v>
      </c>
      <c r="E28" s="35" t="s">
        <v>43</v>
      </c>
      <c r="F28" s="35" t="s">
        <v>103</v>
      </c>
      <c r="G28" s="47">
        <v>1380</v>
      </c>
      <c r="H28" s="34" t="s">
        <v>53</v>
      </c>
      <c r="I28" s="35" t="s">
        <v>104</v>
      </c>
      <c r="J28" s="35" t="s">
        <v>105</v>
      </c>
      <c r="K28" s="38">
        <v>10</v>
      </c>
      <c r="L28" s="38">
        <v>35</v>
      </c>
      <c r="M28" s="38">
        <v>1</v>
      </c>
      <c r="N28" s="38">
        <v>0.2</v>
      </c>
      <c r="O28" s="38">
        <v>0.8</v>
      </c>
      <c r="P28" s="61">
        <v>4</v>
      </c>
      <c r="Q28" s="38">
        <v>0.8</v>
      </c>
      <c r="R28" s="38">
        <v>3.2</v>
      </c>
      <c r="S28" s="34" t="s">
        <v>106</v>
      </c>
      <c r="T28" s="34" t="s">
        <v>106</v>
      </c>
      <c r="U28" s="64" t="s">
        <v>39</v>
      </c>
      <c r="V28" s="34"/>
    </row>
    <row r="29" s="2" customFormat="1" ht="96" customHeight="1" spans="1:22">
      <c r="A29" s="25">
        <v>3</v>
      </c>
      <c r="B29" s="35" t="s">
        <v>107</v>
      </c>
      <c r="C29" s="34" t="s">
        <v>32</v>
      </c>
      <c r="D29" s="34" t="s">
        <v>102</v>
      </c>
      <c r="E29" s="35" t="s">
        <v>108</v>
      </c>
      <c r="F29" s="35" t="s">
        <v>109</v>
      </c>
      <c r="G29" s="47">
        <v>750</v>
      </c>
      <c r="H29" s="38" t="s">
        <v>53</v>
      </c>
      <c r="I29" s="40" t="s">
        <v>110</v>
      </c>
      <c r="J29" s="40"/>
      <c r="K29" s="38"/>
      <c r="L29" s="38">
        <v>20</v>
      </c>
      <c r="M29" s="38">
        <v>0.12</v>
      </c>
      <c r="N29" s="38"/>
      <c r="O29" s="38">
        <v>0.12</v>
      </c>
      <c r="P29" s="38">
        <v>0.48</v>
      </c>
      <c r="Q29" s="38"/>
      <c r="R29" s="38">
        <v>0.48</v>
      </c>
      <c r="S29" s="38" t="s">
        <v>106</v>
      </c>
      <c r="T29" s="38" t="s">
        <v>106</v>
      </c>
      <c r="U29" s="64" t="s">
        <v>39</v>
      </c>
      <c r="V29" s="34"/>
    </row>
    <row r="30" s="2" customFormat="1" ht="70" spans="1:22">
      <c r="A30" s="25">
        <v>4</v>
      </c>
      <c r="B30" s="35" t="s">
        <v>111</v>
      </c>
      <c r="C30" s="34" t="s">
        <v>32</v>
      </c>
      <c r="D30" s="34" t="s">
        <v>102</v>
      </c>
      <c r="E30" s="35" t="s">
        <v>112</v>
      </c>
      <c r="F30" s="35" t="s">
        <v>113</v>
      </c>
      <c r="G30" s="39">
        <v>1500</v>
      </c>
      <c r="H30" s="38" t="s">
        <v>53</v>
      </c>
      <c r="I30" s="35" t="s">
        <v>114</v>
      </c>
      <c r="J30" s="35"/>
      <c r="K30" s="38">
        <v>60</v>
      </c>
      <c r="L30" s="38">
        <v>42</v>
      </c>
      <c r="M30" s="38">
        <v>3</v>
      </c>
      <c r="N30" s="38">
        <v>0.8</v>
      </c>
      <c r="O30" s="38">
        <v>2.2</v>
      </c>
      <c r="P30" s="38">
        <v>9</v>
      </c>
      <c r="Q30" s="38">
        <v>2.5</v>
      </c>
      <c r="R30" s="38">
        <v>6.5</v>
      </c>
      <c r="S30" s="38" t="s">
        <v>106</v>
      </c>
      <c r="T30" s="38" t="s">
        <v>106</v>
      </c>
      <c r="U30" s="64" t="s">
        <v>39</v>
      </c>
      <c r="V30" s="34"/>
    </row>
    <row r="31" s="2" customFormat="1" ht="105" spans="1:22">
      <c r="A31" s="25">
        <v>5</v>
      </c>
      <c r="B31" s="35" t="s">
        <v>115</v>
      </c>
      <c r="C31" s="34" t="s">
        <v>32</v>
      </c>
      <c r="D31" s="34" t="s">
        <v>82</v>
      </c>
      <c r="E31" s="35" t="s">
        <v>43</v>
      </c>
      <c r="F31" s="35" t="s">
        <v>116</v>
      </c>
      <c r="G31" s="39">
        <v>130</v>
      </c>
      <c r="H31" s="38" t="s">
        <v>53</v>
      </c>
      <c r="I31" s="35" t="s">
        <v>117</v>
      </c>
      <c r="J31" s="35"/>
      <c r="K31" s="38">
        <v>5</v>
      </c>
      <c r="L31" s="38">
        <v>103</v>
      </c>
      <c r="M31" s="38">
        <v>2.2</v>
      </c>
      <c r="N31" s="38">
        <v>0.1</v>
      </c>
      <c r="O31" s="38">
        <v>2.1</v>
      </c>
      <c r="P31" s="38">
        <v>4.5</v>
      </c>
      <c r="Q31" s="38">
        <v>0.4</v>
      </c>
      <c r="R31" s="38">
        <v>4.1</v>
      </c>
      <c r="S31" s="65" t="s">
        <v>106</v>
      </c>
      <c r="T31" s="65" t="s">
        <v>106</v>
      </c>
      <c r="U31" s="64" t="s">
        <v>39</v>
      </c>
      <c r="V31" s="34"/>
    </row>
    <row r="32" s="2" customFormat="1" ht="70" spans="1:22">
      <c r="A32" s="25">
        <v>6</v>
      </c>
      <c r="B32" s="35" t="s">
        <v>118</v>
      </c>
      <c r="C32" s="34" t="s">
        <v>32</v>
      </c>
      <c r="D32" s="34" t="s">
        <v>102</v>
      </c>
      <c r="E32" s="40" t="s">
        <v>43</v>
      </c>
      <c r="F32" s="40" t="s">
        <v>119</v>
      </c>
      <c r="G32" s="39">
        <v>10250</v>
      </c>
      <c r="H32" s="38" t="s">
        <v>53</v>
      </c>
      <c r="I32" s="40" t="s">
        <v>120</v>
      </c>
      <c r="J32" s="40" t="s">
        <v>121</v>
      </c>
      <c r="K32" s="38">
        <v>115</v>
      </c>
      <c r="L32" s="38">
        <v>103</v>
      </c>
      <c r="M32" s="38">
        <v>9.069</v>
      </c>
      <c r="N32" s="38">
        <v>3.17</v>
      </c>
      <c r="O32" s="38">
        <v>5.899</v>
      </c>
      <c r="P32" s="38">
        <v>41.89</v>
      </c>
      <c r="Q32" s="38">
        <v>14.83</v>
      </c>
      <c r="R32" s="38">
        <v>27.06</v>
      </c>
      <c r="S32" s="38" t="s">
        <v>106</v>
      </c>
      <c r="T32" s="38" t="s">
        <v>106</v>
      </c>
      <c r="U32" s="64" t="s">
        <v>39</v>
      </c>
      <c r="V32" s="34"/>
    </row>
    <row r="33" s="2" customFormat="1" ht="70" spans="1:22">
      <c r="A33" s="48" t="s">
        <v>122</v>
      </c>
      <c r="B33" s="43" t="s">
        <v>123</v>
      </c>
      <c r="C33" s="34" t="s">
        <v>32</v>
      </c>
      <c r="D33" s="34" t="s">
        <v>33</v>
      </c>
      <c r="E33" s="49" t="s">
        <v>43</v>
      </c>
      <c r="F33" s="49" t="s">
        <v>124</v>
      </c>
      <c r="G33" s="50">
        <v>7700</v>
      </c>
      <c r="H33" s="38" t="s">
        <v>53</v>
      </c>
      <c r="I33" s="40" t="s">
        <v>120</v>
      </c>
      <c r="J33" s="40" t="s">
        <v>121</v>
      </c>
      <c r="K33" s="38"/>
      <c r="L33" s="37">
        <v>1</v>
      </c>
      <c r="M33" s="38">
        <v>0.046</v>
      </c>
      <c r="N33" s="38">
        <v>0.007</v>
      </c>
      <c r="O33" s="38">
        <v>0.045</v>
      </c>
      <c r="P33" s="38">
        <v>0.18</v>
      </c>
      <c r="Q33" s="38">
        <v>0.019</v>
      </c>
      <c r="R33" s="38">
        <v>0.15</v>
      </c>
      <c r="S33" s="26" t="s">
        <v>106</v>
      </c>
      <c r="T33" s="26" t="s">
        <v>125</v>
      </c>
      <c r="U33" s="64" t="s">
        <v>39</v>
      </c>
      <c r="V33" s="34"/>
    </row>
    <row r="34" s="2" customFormat="1" ht="87.5" spans="1:22">
      <c r="A34" s="48" t="s">
        <v>126</v>
      </c>
      <c r="B34" s="43" t="s">
        <v>127</v>
      </c>
      <c r="C34" s="34" t="s">
        <v>32</v>
      </c>
      <c r="D34" s="34" t="s">
        <v>33</v>
      </c>
      <c r="E34" s="49" t="s">
        <v>43</v>
      </c>
      <c r="F34" s="49" t="s">
        <v>128</v>
      </c>
      <c r="G34" s="50">
        <v>2350</v>
      </c>
      <c r="H34" s="38" t="s">
        <v>53</v>
      </c>
      <c r="I34" s="40" t="s">
        <v>129</v>
      </c>
      <c r="J34" s="40" t="s">
        <v>130</v>
      </c>
      <c r="K34" s="38">
        <v>115</v>
      </c>
      <c r="L34" s="38">
        <v>103</v>
      </c>
      <c r="M34" s="38">
        <v>9.069</v>
      </c>
      <c r="N34" s="38">
        <v>3.17</v>
      </c>
      <c r="O34" s="38">
        <v>5.899</v>
      </c>
      <c r="P34" s="38">
        <v>41.89</v>
      </c>
      <c r="Q34" s="38">
        <v>14.83</v>
      </c>
      <c r="R34" s="38">
        <v>27.06</v>
      </c>
      <c r="S34" s="26" t="s">
        <v>55</v>
      </c>
      <c r="T34" s="26" t="s">
        <v>55</v>
      </c>
      <c r="U34" s="64" t="s">
        <v>39</v>
      </c>
      <c r="V34" s="34"/>
    </row>
    <row r="35" s="2" customFormat="1" ht="70" spans="1:22">
      <c r="A35" s="48" t="s">
        <v>131</v>
      </c>
      <c r="B35" s="43" t="s">
        <v>132</v>
      </c>
      <c r="C35" s="25" t="s">
        <v>32</v>
      </c>
      <c r="D35" s="34" t="s">
        <v>102</v>
      </c>
      <c r="E35" s="43" t="s">
        <v>133</v>
      </c>
      <c r="F35" s="49" t="s">
        <v>134</v>
      </c>
      <c r="G35" s="50">
        <v>200</v>
      </c>
      <c r="H35" s="38" t="s">
        <v>53</v>
      </c>
      <c r="I35" s="40" t="s">
        <v>120</v>
      </c>
      <c r="J35" s="40" t="s">
        <v>121</v>
      </c>
      <c r="K35" s="38"/>
      <c r="L35" s="37">
        <v>3</v>
      </c>
      <c r="M35" s="38">
        <v>0.047</v>
      </c>
      <c r="N35" s="38">
        <v>0.005</v>
      </c>
      <c r="O35" s="38">
        <v>0.044</v>
      </c>
      <c r="P35" s="38">
        <v>0.19</v>
      </c>
      <c r="Q35" s="38">
        <v>0.018</v>
      </c>
      <c r="R35" s="38">
        <v>0.18</v>
      </c>
      <c r="S35" s="26" t="s">
        <v>106</v>
      </c>
      <c r="T35" s="26" t="s">
        <v>133</v>
      </c>
      <c r="U35" s="64" t="s">
        <v>39</v>
      </c>
      <c r="V35" s="34"/>
    </row>
    <row r="36" s="2" customFormat="1" ht="77" customHeight="1" spans="1:22">
      <c r="A36" s="48" t="s">
        <v>135</v>
      </c>
      <c r="B36" s="43" t="s">
        <v>136</v>
      </c>
      <c r="C36" s="25" t="s">
        <v>32</v>
      </c>
      <c r="D36" s="34" t="s">
        <v>137</v>
      </c>
      <c r="E36" s="43" t="s">
        <v>43</v>
      </c>
      <c r="F36" s="49" t="s">
        <v>138</v>
      </c>
      <c r="G36" s="50">
        <v>630</v>
      </c>
      <c r="H36" s="38" t="s">
        <v>53</v>
      </c>
      <c r="I36" s="40" t="s">
        <v>139</v>
      </c>
      <c r="J36" s="40" t="s">
        <v>121</v>
      </c>
      <c r="K36" s="38">
        <v>8</v>
      </c>
      <c r="L36" s="37">
        <v>1</v>
      </c>
      <c r="M36" s="38">
        <v>0.36</v>
      </c>
      <c r="N36" s="38">
        <v>0.12</v>
      </c>
      <c r="O36" s="38">
        <v>0.24</v>
      </c>
      <c r="P36" s="38">
        <v>1.46</v>
      </c>
      <c r="Q36" s="38">
        <v>0.5</v>
      </c>
      <c r="R36" s="38">
        <v>0.96</v>
      </c>
      <c r="S36" s="26" t="s">
        <v>106</v>
      </c>
      <c r="T36" s="26" t="s">
        <v>106</v>
      </c>
      <c r="U36" s="64"/>
      <c r="V36" s="34"/>
    </row>
    <row r="37" s="2" customFormat="1" ht="122.5" spans="1:22">
      <c r="A37" s="48" t="s">
        <v>140</v>
      </c>
      <c r="B37" s="35" t="s">
        <v>141</v>
      </c>
      <c r="C37" s="34" t="s">
        <v>32</v>
      </c>
      <c r="D37" s="34" t="s">
        <v>142</v>
      </c>
      <c r="E37" s="40" t="s">
        <v>143</v>
      </c>
      <c r="F37" s="35" t="s">
        <v>144</v>
      </c>
      <c r="G37" s="39">
        <v>600</v>
      </c>
      <c r="H37" s="38" t="s">
        <v>53</v>
      </c>
      <c r="I37" s="40" t="s">
        <v>145</v>
      </c>
      <c r="J37" s="40" t="s">
        <v>146</v>
      </c>
      <c r="K37" s="38">
        <v>2</v>
      </c>
      <c r="L37" s="38"/>
      <c r="M37" s="38">
        <v>0.4</v>
      </c>
      <c r="N37" s="38">
        <v>0.04</v>
      </c>
      <c r="O37" s="38">
        <v>0.36</v>
      </c>
      <c r="P37" s="38">
        <v>1.9</v>
      </c>
      <c r="Q37" s="38">
        <v>0.2</v>
      </c>
      <c r="R37" s="38">
        <v>1.7</v>
      </c>
      <c r="S37" s="26" t="s">
        <v>147</v>
      </c>
      <c r="T37" s="26" t="s">
        <v>148</v>
      </c>
      <c r="U37" s="64" t="s">
        <v>39</v>
      </c>
      <c r="V37" s="38"/>
    </row>
    <row r="38" s="2" customFormat="1" ht="98" customHeight="1" spans="1:22">
      <c r="A38" s="48" t="s">
        <v>149</v>
      </c>
      <c r="B38" s="35" t="s">
        <v>150</v>
      </c>
      <c r="C38" s="34" t="s">
        <v>32</v>
      </c>
      <c r="D38" s="34" t="s">
        <v>142</v>
      </c>
      <c r="E38" s="40" t="s">
        <v>151</v>
      </c>
      <c r="F38" s="35" t="s">
        <v>152</v>
      </c>
      <c r="G38" s="39">
        <v>650</v>
      </c>
      <c r="H38" s="38" t="s">
        <v>53</v>
      </c>
      <c r="I38" s="40" t="s">
        <v>153</v>
      </c>
      <c r="J38" s="40" t="s">
        <v>154</v>
      </c>
      <c r="K38" s="38">
        <v>10</v>
      </c>
      <c r="L38" s="38">
        <v>23</v>
      </c>
      <c r="M38" s="38">
        <v>0.88</v>
      </c>
      <c r="N38" s="38">
        <v>0.25</v>
      </c>
      <c r="O38" s="38">
        <v>0.63</v>
      </c>
      <c r="P38" s="38">
        <v>3.78</v>
      </c>
      <c r="Q38" s="38">
        <v>1.05</v>
      </c>
      <c r="R38" s="38">
        <v>2.73</v>
      </c>
      <c r="S38" s="38" t="s">
        <v>155</v>
      </c>
      <c r="T38" s="38" t="s">
        <v>156</v>
      </c>
      <c r="U38" s="63" t="s">
        <v>39</v>
      </c>
      <c r="V38" s="38"/>
    </row>
    <row r="39" s="2" customFormat="1" ht="126" customHeight="1" spans="1:22">
      <c r="A39" s="48" t="s">
        <v>157</v>
      </c>
      <c r="B39" s="35" t="s">
        <v>158</v>
      </c>
      <c r="C39" s="34" t="s">
        <v>32</v>
      </c>
      <c r="D39" s="34" t="s">
        <v>102</v>
      </c>
      <c r="E39" s="35" t="s">
        <v>43</v>
      </c>
      <c r="F39" s="35" t="s">
        <v>159</v>
      </c>
      <c r="G39" s="47">
        <v>60</v>
      </c>
      <c r="H39" s="34" t="s">
        <v>53</v>
      </c>
      <c r="I39" s="35" t="s">
        <v>160</v>
      </c>
      <c r="J39" s="35"/>
      <c r="K39" s="38">
        <v>115</v>
      </c>
      <c r="L39" s="38">
        <v>103</v>
      </c>
      <c r="M39" s="38">
        <v>0.03</v>
      </c>
      <c r="N39" s="38">
        <v>0.03</v>
      </c>
      <c r="O39" s="38"/>
      <c r="P39" s="38">
        <v>0.15</v>
      </c>
      <c r="Q39" s="38">
        <v>0.15</v>
      </c>
      <c r="R39" s="38"/>
      <c r="S39" s="38" t="s">
        <v>106</v>
      </c>
      <c r="T39" s="38" t="s">
        <v>106</v>
      </c>
      <c r="U39" s="64" t="s">
        <v>39</v>
      </c>
      <c r="V39" s="34"/>
    </row>
    <row r="40" s="2" customFormat="1" ht="157" customHeight="1" spans="1:22">
      <c r="A40" s="48" t="s">
        <v>161</v>
      </c>
      <c r="B40" s="35" t="s">
        <v>162</v>
      </c>
      <c r="C40" s="38" t="s">
        <v>32</v>
      </c>
      <c r="D40" s="34" t="s">
        <v>102</v>
      </c>
      <c r="E40" s="40" t="s">
        <v>163</v>
      </c>
      <c r="F40" s="40" t="s">
        <v>164</v>
      </c>
      <c r="G40" s="39">
        <v>200</v>
      </c>
      <c r="H40" s="38" t="s">
        <v>53</v>
      </c>
      <c r="I40" s="35" t="s">
        <v>165</v>
      </c>
      <c r="J40" s="35" t="s">
        <v>130</v>
      </c>
      <c r="K40" s="38">
        <v>9</v>
      </c>
      <c r="L40" s="38">
        <v>15</v>
      </c>
      <c r="M40" s="38">
        <v>0.43</v>
      </c>
      <c r="N40" s="38">
        <v>0.25</v>
      </c>
      <c r="O40" s="38">
        <v>0.18</v>
      </c>
      <c r="P40" s="38">
        <v>1.57</v>
      </c>
      <c r="Q40" s="38">
        <v>0.75</v>
      </c>
      <c r="R40" s="38">
        <v>0.82</v>
      </c>
      <c r="S40" s="38" t="s">
        <v>106</v>
      </c>
      <c r="T40" s="38" t="s">
        <v>166</v>
      </c>
      <c r="U40" s="64" t="s">
        <v>39</v>
      </c>
      <c r="V40" s="38"/>
    </row>
    <row r="41" s="2" customFormat="1" ht="52.5" spans="1:22">
      <c r="A41" s="48" t="s">
        <v>167</v>
      </c>
      <c r="B41" s="40" t="s">
        <v>168</v>
      </c>
      <c r="C41" s="38" t="s">
        <v>32</v>
      </c>
      <c r="D41" s="34" t="s">
        <v>169</v>
      </c>
      <c r="E41" s="40" t="s">
        <v>43</v>
      </c>
      <c r="F41" s="40" t="s">
        <v>170</v>
      </c>
      <c r="G41" s="39">
        <v>300</v>
      </c>
      <c r="H41" s="38" t="s">
        <v>53</v>
      </c>
      <c r="I41" s="40" t="s">
        <v>171</v>
      </c>
      <c r="J41" s="40"/>
      <c r="K41" s="38">
        <v>10</v>
      </c>
      <c r="L41" s="38">
        <v>15</v>
      </c>
      <c r="M41" s="38">
        <v>0.15</v>
      </c>
      <c r="N41" s="38">
        <v>0.05</v>
      </c>
      <c r="O41" s="38">
        <v>0.1</v>
      </c>
      <c r="P41" s="38">
        <v>0.645</v>
      </c>
      <c r="Q41" s="38">
        <v>0.215</v>
      </c>
      <c r="R41" s="38">
        <v>0.43</v>
      </c>
      <c r="S41" s="38" t="s">
        <v>100</v>
      </c>
      <c r="T41" s="38" t="s">
        <v>100</v>
      </c>
      <c r="U41" s="64" t="s">
        <v>39</v>
      </c>
      <c r="V41" s="34"/>
    </row>
    <row r="42" s="2" customFormat="1" ht="105" spans="1:22">
      <c r="A42" s="48" t="s">
        <v>172</v>
      </c>
      <c r="B42" s="40" t="s">
        <v>173</v>
      </c>
      <c r="C42" s="38" t="s">
        <v>32</v>
      </c>
      <c r="D42" s="34" t="s">
        <v>82</v>
      </c>
      <c r="E42" s="40" t="s">
        <v>43</v>
      </c>
      <c r="F42" s="40" t="s">
        <v>174</v>
      </c>
      <c r="G42" s="39">
        <v>250</v>
      </c>
      <c r="H42" s="38" t="s">
        <v>53</v>
      </c>
      <c r="I42" s="40" t="s">
        <v>175</v>
      </c>
      <c r="J42" s="40"/>
      <c r="K42" s="38">
        <v>7</v>
      </c>
      <c r="L42" s="38">
        <v>1</v>
      </c>
      <c r="M42" s="38">
        <v>0.025</v>
      </c>
      <c r="N42" s="38">
        <v>0.005</v>
      </c>
      <c r="O42" s="38">
        <v>0.02</v>
      </c>
      <c r="P42" s="38">
        <v>0.025</v>
      </c>
      <c r="Q42" s="38">
        <v>0.005</v>
      </c>
      <c r="R42" s="38">
        <v>0.02</v>
      </c>
      <c r="S42" s="38" t="s">
        <v>176</v>
      </c>
      <c r="T42" s="38" t="s">
        <v>177</v>
      </c>
      <c r="U42" s="63" t="s">
        <v>39</v>
      </c>
      <c r="V42" s="38"/>
    </row>
    <row r="43" s="2" customFormat="1" ht="87.5" spans="1:22">
      <c r="A43" s="48" t="s">
        <v>178</v>
      </c>
      <c r="B43" s="35" t="s">
        <v>179</v>
      </c>
      <c r="C43" s="34" t="s">
        <v>32</v>
      </c>
      <c r="D43" s="34" t="s">
        <v>102</v>
      </c>
      <c r="E43" s="35" t="s">
        <v>43</v>
      </c>
      <c r="F43" s="40" t="s">
        <v>180</v>
      </c>
      <c r="G43" s="39">
        <v>200</v>
      </c>
      <c r="H43" s="37" t="s">
        <v>36</v>
      </c>
      <c r="I43" s="52" t="s">
        <v>181</v>
      </c>
      <c r="J43" s="52" t="s">
        <v>182</v>
      </c>
      <c r="K43" s="38">
        <v>6</v>
      </c>
      <c r="L43" s="38">
        <v>9</v>
      </c>
      <c r="M43" s="38">
        <v>0.033</v>
      </c>
      <c r="N43" s="38">
        <v>0.015</v>
      </c>
      <c r="O43" s="38">
        <v>0.018</v>
      </c>
      <c r="P43" s="38">
        <v>0.011</v>
      </c>
      <c r="Q43" s="38">
        <v>0.06</v>
      </c>
      <c r="R43" s="38">
        <v>0.05</v>
      </c>
      <c r="S43" s="38" t="s">
        <v>106</v>
      </c>
      <c r="T43" s="38" t="s">
        <v>106</v>
      </c>
      <c r="U43" s="64" t="s">
        <v>39</v>
      </c>
      <c r="V43" s="38" t="s">
        <v>40</v>
      </c>
    </row>
    <row r="44" s="2" customFormat="1" ht="122.5" spans="1:22">
      <c r="A44" s="48" t="s">
        <v>183</v>
      </c>
      <c r="B44" s="35" t="s">
        <v>184</v>
      </c>
      <c r="C44" s="34" t="s">
        <v>32</v>
      </c>
      <c r="D44" s="34" t="s">
        <v>102</v>
      </c>
      <c r="E44" s="35" t="s">
        <v>185</v>
      </c>
      <c r="F44" s="40" t="s">
        <v>186</v>
      </c>
      <c r="G44" s="39">
        <v>86</v>
      </c>
      <c r="H44" s="37" t="s">
        <v>36</v>
      </c>
      <c r="I44" s="52" t="s">
        <v>187</v>
      </c>
      <c r="J44" s="52"/>
      <c r="K44" s="38"/>
      <c r="L44" s="37">
        <v>1</v>
      </c>
      <c r="M44" s="38">
        <v>0.0475</v>
      </c>
      <c r="N44" s="38">
        <v>0.0058</v>
      </c>
      <c r="O44" s="38">
        <v>0.0417</v>
      </c>
      <c r="P44" s="38">
        <v>0.1775</v>
      </c>
      <c r="Q44" s="38">
        <v>0.0184</v>
      </c>
      <c r="R44" s="38">
        <v>0.1591</v>
      </c>
      <c r="S44" s="38" t="s">
        <v>106</v>
      </c>
      <c r="T44" s="38" t="s">
        <v>188</v>
      </c>
      <c r="U44" s="64" t="s">
        <v>39</v>
      </c>
      <c r="V44" s="38" t="s">
        <v>40</v>
      </c>
    </row>
    <row r="45" s="6" customFormat="1" ht="70" spans="1:22">
      <c r="A45" s="48" t="s">
        <v>189</v>
      </c>
      <c r="B45" s="51" t="s">
        <v>190</v>
      </c>
      <c r="C45" s="25" t="s">
        <v>32</v>
      </c>
      <c r="D45" s="25" t="s">
        <v>102</v>
      </c>
      <c r="E45" s="43" t="s">
        <v>43</v>
      </c>
      <c r="F45" s="35" t="s">
        <v>191</v>
      </c>
      <c r="G45" s="34">
        <v>400</v>
      </c>
      <c r="H45" s="28" t="s">
        <v>36</v>
      </c>
      <c r="I45" s="51" t="s">
        <v>192</v>
      </c>
      <c r="J45" s="35"/>
      <c r="K45" s="37">
        <v>15</v>
      </c>
      <c r="L45" s="38">
        <v>11</v>
      </c>
      <c r="M45" s="38">
        <v>0.2967</v>
      </c>
      <c r="N45" s="38">
        <v>0.0642</v>
      </c>
      <c r="O45" s="38">
        <v>0.2352</v>
      </c>
      <c r="P45" s="38">
        <v>0.2967</v>
      </c>
      <c r="Q45" s="38">
        <v>0.0642</v>
      </c>
      <c r="R45" s="38">
        <v>0.2352</v>
      </c>
      <c r="S45" s="38" t="s">
        <v>193</v>
      </c>
      <c r="T45" s="38" t="s">
        <v>193</v>
      </c>
      <c r="U45" s="63" t="s">
        <v>39</v>
      </c>
      <c r="V45" s="38" t="s">
        <v>40</v>
      </c>
    </row>
    <row r="46" s="6" customFormat="1" ht="122.5" spans="1:22">
      <c r="A46" s="48" t="s">
        <v>194</v>
      </c>
      <c r="B46" s="51" t="s">
        <v>195</v>
      </c>
      <c r="C46" s="25" t="s">
        <v>32</v>
      </c>
      <c r="D46" s="25" t="s">
        <v>102</v>
      </c>
      <c r="E46" s="43" t="s">
        <v>43</v>
      </c>
      <c r="F46" s="35" t="s">
        <v>196</v>
      </c>
      <c r="G46" s="34">
        <v>160</v>
      </c>
      <c r="H46" s="28" t="s">
        <v>36</v>
      </c>
      <c r="I46" s="41" t="s">
        <v>197</v>
      </c>
      <c r="J46" s="52"/>
      <c r="K46" s="37">
        <v>8</v>
      </c>
      <c r="L46" s="38">
        <v>10</v>
      </c>
      <c r="M46" s="38">
        <v>0.1676</v>
      </c>
      <c r="N46" s="13">
        <v>0.0127</v>
      </c>
      <c r="O46" s="38">
        <v>0.1549</v>
      </c>
      <c r="P46" s="38">
        <v>0.1676</v>
      </c>
      <c r="Q46" s="13">
        <v>0.0127</v>
      </c>
      <c r="R46" s="38">
        <v>0.1549</v>
      </c>
      <c r="S46" s="38" t="s">
        <v>198</v>
      </c>
      <c r="T46" s="38" t="s">
        <v>198</v>
      </c>
      <c r="U46" s="63" t="s">
        <v>39</v>
      </c>
      <c r="V46" s="38" t="s">
        <v>40</v>
      </c>
    </row>
    <row r="47" s="6" customFormat="1" ht="122.5" spans="1:22">
      <c r="A47" s="48" t="s">
        <v>199</v>
      </c>
      <c r="B47" s="35" t="s">
        <v>200</v>
      </c>
      <c r="C47" s="34" t="s">
        <v>32</v>
      </c>
      <c r="D47" s="34" t="s">
        <v>201</v>
      </c>
      <c r="E47" s="35" t="s">
        <v>188</v>
      </c>
      <c r="F47" s="35" t="s">
        <v>202</v>
      </c>
      <c r="G47" s="47">
        <v>5600</v>
      </c>
      <c r="H47" s="34" t="s">
        <v>53</v>
      </c>
      <c r="I47" s="35" t="s">
        <v>203</v>
      </c>
      <c r="J47" s="35"/>
      <c r="K47" s="34">
        <v>5</v>
      </c>
      <c r="L47" s="34">
        <v>8</v>
      </c>
      <c r="M47" s="34">
        <v>0.011</v>
      </c>
      <c r="N47" s="34">
        <v>0.001</v>
      </c>
      <c r="O47" s="34">
        <v>0.01</v>
      </c>
      <c r="P47" s="34">
        <v>0.055</v>
      </c>
      <c r="Q47" s="34">
        <v>0.005</v>
      </c>
      <c r="R47" s="34">
        <v>0.05</v>
      </c>
      <c r="S47" s="34" t="s">
        <v>106</v>
      </c>
      <c r="T47" s="34" t="s">
        <v>204</v>
      </c>
      <c r="U47" s="64" t="s">
        <v>39</v>
      </c>
      <c r="V47" s="38"/>
    </row>
    <row r="48" s="6" customFormat="1" ht="122.5" spans="1:22">
      <c r="A48" s="48" t="s">
        <v>205</v>
      </c>
      <c r="B48" s="35" t="s">
        <v>206</v>
      </c>
      <c r="C48" s="34" t="s">
        <v>32</v>
      </c>
      <c r="D48" s="34" t="s">
        <v>201</v>
      </c>
      <c r="E48" s="35" t="s">
        <v>188</v>
      </c>
      <c r="F48" s="35" t="s">
        <v>207</v>
      </c>
      <c r="G48" s="47">
        <v>7200</v>
      </c>
      <c r="H48" s="34" t="s">
        <v>208</v>
      </c>
      <c r="I48" s="35" t="s">
        <v>203</v>
      </c>
      <c r="J48" s="35"/>
      <c r="K48" s="34">
        <v>5</v>
      </c>
      <c r="L48" s="34">
        <v>8</v>
      </c>
      <c r="M48" s="34">
        <v>0.011</v>
      </c>
      <c r="N48" s="34">
        <v>0.001</v>
      </c>
      <c r="O48" s="34">
        <v>0.01</v>
      </c>
      <c r="P48" s="34">
        <v>0.055</v>
      </c>
      <c r="Q48" s="34">
        <v>0.005</v>
      </c>
      <c r="R48" s="34">
        <v>0.05</v>
      </c>
      <c r="S48" s="34" t="s">
        <v>106</v>
      </c>
      <c r="T48" s="34" t="s">
        <v>204</v>
      </c>
      <c r="U48" s="64" t="s">
        <v>39</v>
      </c>
      <c r="V48" s="38" t="s">
        <v>40</v>
      </c>
    </row>
    <row r="49" s="2" customFormat="1" ht="87.5" spans="1:22">
      <c r="A49" s="48" t="s">
        <v>209</v>
      </c>
      <c r="B49" s="35" t="s">
        <v>210</v>
      </c>
      <c r="C49" s="34" t="s">
        <v>32</v>
      </c>
      <c r="D49" s="34" t="s">
        <v>211</v>
      </c>
      <c r="E49" s="35" t="s">
        <v>188</v>
      </c>
      <c r="F49" s="35" t="s">
        <v>212</v>
      </c>
      <c r="G49" s="47">
        <v>2500</v>
      </c>
      <c r="H49" s="34" t="s">
        <v>53</v>
      </c>
      <c r="I49" s="35" t="s">
        <v>213</v>
      </c>
      <c r="J49" s="35"/>
      <c r="K49" s="34">
        <v>5</v>
      </c>
      <c r="L49" s="34">
        <v>8</v>
      </c>
      <c r="M49" s="34">
        <v>0.011</v>
      </c>
      <c r="N49" s="34">
        <v>0.001</v>
      </c>
      <c r="O49" s="34">
        <v>0.01</v>
      </c>
      <c r="P49" s="34">
        <v>0.055</v>
      </c>
      <c r="Q49" s="34">
        <v>0.005</v>
      </c>
      <c r="R49" s="34">
        <v>0.05</v>
      </c>
      <c r="S49" s="34" t="s">
        <v>106</v>
      </c>
      <c r="T49" s="34" t="s">
        <v>204</v>
      </c>
      <c r="U49" s="64" t="s">
        <v>39</v>
      </c>
      <c r="V49" s="38"/>
    </row>
    <row r="50" s="2" customFormat="1" ht="17.5" spans="1:22">
      <c r="A50" s="25" t="s">
        <v>46</v>
      </c>
      <c r="B50" s="43" t="s">
        <v>214</v>
      </c>
      <c r="C50" s="25"/>
      <c r="D50" s="25"/>
      <c r="E50" s="43"/>
      <c r="F50" s="26">
        <v>5</v>
      </c>
      <c r="G50" s="27">
        <f>SUM(G51:G55)</f>
        <v>12060</v>
      </c>
      <c r="H50" s="37"/>
      <c r="I50" s="52"/>
      <c r="J50" s="60"/>
      <c r="K50" s="26"/>
      <c r="L50" s="26"/>
      <c r="M50" s="26"/>
      <c r="N50" s="26"/>
      <c r="O50" s="26"/>
      <c r="P50" s="26"/>
      <c r="Q50" s="26"/>
      <c r="R50" s="26"/>
      <c r="S50" s="26"/>
      <c r="T50" s="26"/>
      <c r="U50" s="26"/>
      <c r="V50" s="26"/>
    </row>
    <row r="51" s="2" customFormat="1" ht="70" spans="1:22">
      <c r="A51" s="25">
        <v>1</v>
      </c>
      <c r="B51" s="35" t="s">
        <v>215</v>
      </c>
      <c r="C51" s="34" t="s">
        <v>32</v>
      </c>
      <c r="D51" s="34" t="s">
        <v>211</v>
      </c>
      <c r="E51" s="40" t="s">
        <v>43</v>
      </c>
      <c r="F51" s="40" t="s">
        <v>216</v>
      </c>
      <c r="G51" s="39">
        <v>4000</v>
      </c>
      <c r="H51" s="38" t="s">
        <v>53</v>
      </c>
      <c r="I51" s="40" t="s">
        <v>217</v>
      </c>
      <c r="J51" s="40" t="s">
        <v>218</v>
      </c>
      <c r="K51" s="38">
        <v>10</v>
      </c>
      <c r="L51" s="38">
        <v>30</v>
      </c>
      <c r="M51" s="38">
        <v>0.03</v>
      </c>
      <c r="N51" s="38">
        <v>0.01</v>
      </c>
      <c r="O51" s="38">
        <v>0.02</v>
      </c>
      <c r="P51" s="38">
        <v>0.129</v>
      </c>
      <c r="Q51" s="38">
        <v>0.043</v>
      </c>
      <c r="R51" s="38">
        <v>0.086</v>
      </c>
      <c r="S51" s="38" t="s">
        <v>100</v>
      </c>
      <c r="T51" s="38" t="s">
        <v>100</v>
      </c>
      <c r="U51" s="64" t="s">
        <v>39</v>
      </c>
      <c r="V51" s="34"/>
    </row>
    <row r="52" s="2" customFormat="1" ht="87.5" spans="1:22">
      <c r="A52" s="25">
        <v>2</v>
      </c>
      <c r="B52" s="35" t="s">
        <v>219</v>
      </c>
      <c r="C52" s="34" t="s">
        <v>32</v>
      </c>
      <c r="D52" s="34" t="s">
        <v>211</v>
      </c>
      <c r="E52" s="40" t="s">
        <v>220</v>
      </c>
      <c r="F52" s="40" t="s">
        <v>221</v>
      </c>
      <c r="G52" s="39">
        <v>3000</v>
      </c>
      <c r="H52" s="38" t="s">
        <v>53</v>
      </c>
      <c r="I52" s="40" t="s">
        <v>222</v>
      </c>
      <c r="J52" s="40" t="s">
        <v>223</v>
      </c>
      <c r="K52" s="38">
        <v>3</v>
      </c>
      <c r="L52" s="38">
        <v>4</v>
      </c>
      <c r="M52" s="38">
        <v>0.1</v>
      </c>
      <c r="N52" s="38">
        <v>0.04</v>
      </c>
      <c r="O52" s="38">
        <v>0.06</v>
      </c>
      <c r="P52" s="38">
        <v>0.43</v>
      </c>
      <c r="Q52" s="38">
        <v>0.172</v>
      </c>
      <c r="R52" s="38">
        <v>0.258</v>
      </c>
      <c r="S52" s="38" t="s">
        <v>100</v>
      </c>
      <c r="T52" s="38" t="s">
        <v>100</v>
      </c>
      <c r="U52" s="64" t="s">
        <v>39</v>
      </c>
      <c r="V52" s="34"/>
    </row>
    <row r="53" s="2" customFormat="1" ht="128" customHeight="1" spans="1:22">
      <c r="A53" s="25">
        <v>3</v>
      </c>
      <c r="B53" s="35" t="s">
        <v>224</v>
      </c>
      <c r="C53" s="34" t="s">
        <v>32</v>
      </c>
      <c r="D53" s="34" t="s">
        <v>211</v>
      </c>
      <c r="E53" s="40" t="s">
        <v>43</v>
      </c>
      <c r="F53" s="40" t="s">
        <v>225</v>
      </c>
      <c r="G53" s="39">
        <v>380</v>
      </c>
      <c r="H53" s="38" t="s">
        <v>53</v>
      </c>
      <c r="I53" s="40" t="s">
        <v>226</v>
      </c>
      <c r="J53" s="40"/>
      <c r="K53" s="38">
        <v>8</v>
      </c>
      <c r="L53" s="38">
        <v>8</v>
      </c>
      <c r="M53" s="38">
        <v>0.03</v>
      </c>
      <c r="N53" s="38">
        <v>0.01</v>
      </c>
      <c r="O53" s="38">
        <v>0.02</v>
      </c>
      <c r="P53" s="38">
        <v>0.126</v>
      </c>
      <c r="Q53" s="38">
        <v>0.042</v>
      </c>
      <c r="R53" s="38">
        <v>0.084</v>
      </c>
      <c r="S53" s="38" t="s">
        <v>100</v>
      </c>
      <c r="T53" s="38" t="s">
        <v>100</v>
      </c>
      <c r="U53" s="64" t="s">
        <v>39</v>
      </c>
      <c r="V53" s="34"/>
    </row>
    <row r="54" s="2" customFormat="1" ht="105" spans="1:22">
      <c r="A54" s="25">
        <v>4</v>
      </c>
      <c r="B54" s="35" t="s">
        <v>227</v>
      </c>
      <c r="C54" s="34" t="s">
        <v>32</v>
      </c>
      <c r="D54" s="34" t="s">
        <v>211</v>
      </c>
      <c r="E54" s="40" t="s">
        <v>43</v>
      </c>
      <c r="F54" s="40" t="s">
        <v>228</v>
      </c>
      <c r="G54" s="39">
        <v>4000</v>
      </c>
      <c r="H54" s="38" t="s">
        <v>53</v>
      </c>
      <c r="I54" s="40" t="s">
        <v>229</v>
      </c>
      <c r="J54" s="40"/>
      <c r="K54" s="38">
        <v>15</v>
      </c>
      <c r="L54" s="38">
        <v>35</v>
      </c>
      <c r="M54" s="38">
        <v>0.535</v>
      </c>
      <c r="N54" s="38">
        <v>0.35</v>
      </c>
      <c r="O54" s="38">
        <v>0.4</v>
      </c>
      <c r="P54" s="38">
        <v>0.5805</v>
      </c>
      <c r="Q54" s="38">
        <v>0.1505</v>
      </c>
      <c r="R54" s="38">
        <v>0.43</v>
      </c>
      <c r="S54" s="38" t="s">
        <v>100</v>
      </c>
      <c r="T54" s="38" t="s">
        <v>100</v>
      </c>
      <c r="U54" s="64" t="s">
        <v>39</v>
      </c>
      <c r="V54" s="34"/>
    </row>
    <row r="55" s="2" customFormat="1" ht="77" customHeight="1" spans="1:22">
      <c r="A55" s="25">
        <v>5</v>
      </c>
      <c r="B55" s="49" t="s">
        <v>230</v>
      </c>
      <c r="C55" s="26" t="s">
        <v>32</v>
      </c>
      <c r="D55" s="34" t="s">
        <v>211</v>
      </c>
      <c r="E55" s="49" t="s">
        <v>231</v>
      </c>
      <c r="F55" s="49" t="s">
        <v>232</v>
      </c>
      <c r="G55" s="27">
        <v>680</v>
      </c>
      <c r="H55" s="38" t="s">
        <v>53</v>
      </c>
      <c r="I55" s="49" t="s">
        <v>229</v>
      </c>
      <c r="J55" s="49"/>
      <c r="K55" s="26">
        <v>25</v>
      </c>
      <c r="L55" s="26">
        <v>35</v>
      </c>
      <c r="M55" s="26">
        <v>0.1</v>
      </c>
      <c r="N55" s="26">
        <v>0.05</v>
      </c>
      <c r="O55" s="26">
        <v>0.05</v>
      </c>
      <c r="P55" s="26">
        <v>0.4</v>
      </c>
      <c r="Q55" s="26">
        <v>0.2</v>
      </c>
      <c r="R55" s="26">
        <v>0.2</v>
      </c>
      <c r="S55" s="26" t="s">
        <v>233</v>
      </c>
      <c r="T55" s="26" t="s">
        <v>233</v>
      </c>
      <c r="U55" s="66">
        <v>2023.1</v>
      </c>
      <c r="V55" s="26"/>
    </row>
    <row r="56" s="2" customFormat="1" ht="17.5" spans="1:22">
      <c r="A56" s="25" t="s">
        <v>48</v>
      </c>
      <c r="B56" s="43" t="s">
        <v>234</v>
      </c>
      <c r="C56" s="25"/>
      <c r="D56" s="25"/>
      <c r="E56" s="43"/>
      <c r="F56" s="26">
        <v>3</v>
      </c>
      <c r="G56" s="27">
        <f>SUM(G57:G59)</f>
        <v>3900</v>
      </c>
      <c r="H56" s="37"/>
      <c r="I56" s="52"/>
      <c r="J56" s="60"/>
      <c r="K56" s="26"/>
      <c r="L56" s="26"/>
      <c r="M56" s="26"/>
      <c r="N56" s="26"/>
      <c r="O56" s="26"/>
      <c r="P56" s="26"/>
      <c r="Q56" s="26"/>
      <c r="R56" s="26"/>
      <c r="S56" s="26"/>
      <c r="T56" s="26"/>
      <c r="U56" s="26"/>
      <c r="V56" s="26"/>
    </row>
    <row r="57" s="2" customFormat="1" ht="72" customHeight="1" spans="1:22">
      <c r="A57" s="25">
        <v>1</v>
      </c>
      <c r="B57" s="49" t="s">
        <v>235</v>
      </c>
      <c r="C57" s="38" t="s">
        <v>32</v>
      </c>
      <c r="D57" s="34" t="s">
        <v>211</v>
      </c>
      <c r="E57" s="43" t="s">
        <v>43</v>
      </c>
      <c r="F57" s="49" t="s">
        <v>236</v>
      </c>
      <c r="G57" s="27">
        <v>3000</v>
      </c>
      <c r="H57" s="38" t="s">
        <v>53</v>
      </c>
      <c r="I57" s="40" t="s">
        <v>217</v>
      </c>
      <c r="J57" s="40" t="s">
        <v>237</v>
      </c>
      <c r="K57" s="26">
        <v>4</v>
      </c>
      <c r="L57" s="26">
        <v>10</v>
      </c>
      <c r="M57" s="26">
        <v>0.11</v>
      </c>
      <c r="N57" s="26">
        <v>0.01</v>
      </c>
      <c r="O57" s="26">
        <v>0.1</v>
      </c>
      <c r="P57" s="26">
        <v>0.47</v>
      </c>
      <c r="Q57" s="26">
        <v>0.07</v>
      </c>
      <c r="R57" s="26">
        <v>0.43</v>
      </c>
      <c r="S57" s="26" t="s">
        <v>100</v>
      </c>
      <c r="T57" s="26" t="s">
        <v>238</v>
      </c>
      <c r="U57" s="64" t="s">
        <v>39</v>
      </c>
      <c r="V57" s="26" t="s">
        <v>239</v>
      </c>
    </row>
    <row r="58" s="2" customFormat="1" ht="72" customHeight="1" spans="1:22">
      <c r="A58" s="25">
        <v>2</v>
      </c>
      <c r="B58" s="49" t="s">
        <v>240</v>
      </c>
      <c r="C58" s="38" t="s">
        <v>32</v>
      </c>
      <c r="D58" s="34" t="s">
        <v>211</v>
      </c>
      <c r="E58" s="43" t="s">
        <v>43</v>
      </c>
      <c r="F58" s="49" t="s">
        <v>241</v>
      </c>
      <c r="G58" s="27">
        <v>800</v>
      </c>
      <c r="H58" s="38" t="s">
        <v>53</v>
      </c>
      <c r="I58" s="40" t="s">
        <v>242</v>
      </c>
      <c r="J58" s="40" t="s">
        <v>237</v>
      </c>
      <c r="K58" s="26">
        <v>5</v>
      </c>
      <c r="L58" s="26">
        <v>4</v>
      </c>
      <c r="M58" s="26">
        <v>0.3</v>
      </c>
      <c r="N58" s="26">
        <v>0.1</v>
      </c>
      <c r="O58" s="26">
        <v>0.2</v>
      </c>
      <c r="P58" s="26">
        <v>1</v>
      </c>
      <c r="Q58" s="26">
        <v>0.3</v>
      </c>
      <c r="R58" s="26">
        <v>0.7</v>
      </c>
      <c r="S58" s="26" t="s">
        <v>100</v>
      </c>
      <c r="T58" s="26" t="s">
        <v>100</v>
      </c>
      <c r="U58" s="64" t="s">
        <v>39</v>
      </c>
      <c r="V58" s="26"/>
    </row>
    <row r="59" s="2" customFormat="1" ht="72" customHeight="1" spans="1:22">
      <c r="A59" s="25">
        <v>3</v>
      </c>
      <c r="B59" s="49" t="s">
        <v>243</v>
      </c>
      <c r="C59" s="38" t="s">
        <v>32</v>
      </c>
      <c r="D59" s="34" t="s">
        <v>211</v>
      </c>
      <c r="E59" s="49" t="s">
        <v>43</v>
      </c>
      <c r="F59" s="49" t="s">
        <v>244</v>
      </c>
      <c r="G59" s="27">
        <v>100</v>
      </c>
      <c r="H59" s="38" t="s">
        <v>53</v>
      </c>
      <c r="I59" s="40" t="s">
        <v>245</v>
      </c>
      <c r="J59" s="40" t="s">
        <v>237</v>
      </c>
      <c r="K59" s="26">
        <v>1</v>
      </c>
      <c r="L59" s="26">
        <v>7</v>
      </c>
      <c r="M59" s="26">
        <v>0.02</v>
      </c>
      <c r="N59" s="26">
        <v>0.01</v>
      </c>
      <c r="O59" s="26">
        <v>0.01</v>
      </c>
      <c r="P59" s="26">
        <v>0.08</v>
      </c>
      <c r="Q59" s="26">
        <v>0.04</v>
      </c>
      <c r="R59" s="26">
        <v>0.04</v>
      </c>
      <c r="S59" s="26" t="s">
        <v>100</v>
      </c>
      <c r="T59" s="26" t="s">
        <v>100</v>
      </c>
      <c r="U59" s="64" t="s">
        <v>39</v>
      </c>
      <c r="V59" s="26"/>
    </row>
    <row r="60" s="2" customFormat="1" ht="17.5" spans="1:22">
      <c r="A60" s="25" t="s">
        <v>56</v>
      </c>
      <c r="B60" s="43" t="s">
        <v>246</v>
      </c>
      <c r="C60" s="25"/>
      <c r="D60" s="25"/>
      <c r="E60" s="43"/>
      <c r="F60" s="26">
        <v>0</v>
      </c>
      <c r="G60" s="27">
        <v>0</v>
      </c>
      <c r="H60" s="37"/>
      <c r="I60" s="52"/>
      <c r="J60" s="60"/>
      <c r="K60" s="26"/>
      <c r="L60" s="26"/>
      <c r="M60" s="26"/>
      <c r="N60" s="26"/>
      <c r="O60" s="26"/>
      <c r="P60" s="26"/>
      <c r="Q60" s="26"/>
      <c r="R60" s="26"/>
      <c r="S60" s="26"/>
      <c r="T60" s="26"/>
      <c r="U60" s="26"/>
      <c r="V60" s="26"/>
    </row>
    <row r="61" s="3" customFormat="1" ht="17.5" spans="1:22">
      <c r="A61" s="34" t="s">
        <v>247</v>
      </c>
      <c r="B61" s="35" t="s">
        <v>248</v>
      </c>
      <c r="C61" s="29"/>
      <c r="D61" s="29"/>
      <c r="E61" s="30"/>
      <c r="F61" s="37">
        <v>0</v>
      </c>
      <c r="G61" s="39">
        <v>0</v>
      </c>
      <c r="H61" s="33"/>
      <c r="I61" s="57"/>
      <c r="J61" s="57"/>
      <c r="K61" s="36"/>
      <c r="L61" s="36"/>
      <c r="M61" s="36"/>
      <c r="N61" s="36"/>
      <c r="O61" s="36"/>
      <c r="P61" s="36"/>
      <c r="Q61" s="36"/>
      <c r="R61" s="36"/>
      <c r="S61" s="67"/>
      <c r="T61" s="67"/>
      <c r="U61" s="67"/>
      <c r="V61" s="67"/>
    </row>
    <row r="62" s="2" customFormat="1" ht="35" spans="1:22">
      <c r="A62" s="34" t="s">
        <v>249</v>
      </c>
      <c r="B62" s="41" t="s">
        <v>250</v>
      </c>
      <c r="C62" s="37"/>
      <c r="D62" s="37"/>
      <c r="E62" s="52"/>
      <c r="F62" s="34">
        <v>21</v>
      </c>
      <c r="G62" s="39">
        <f>SUM(G63:G83)</f>
        <v>17053.8</v>
      </c>
      <c r="H62" s="37"/>
      <c r="I62" s="52"/>
      <c r="J62" s="52"/>
      <c r="K62" s="38"/>
      <c r="L62" s="38"/>
      <c r="M62" s="38"/>
      <c r="N62" s="38"/>
      <c r="O62" s="38"/>
      <c r="P62" s="38"/>
      <c r="Q62" s="38"/>
      <c r="R62" s="38"/>
      <c r="S62" s="51"/>
      <c r="T62" s="51"/>
      <c r="U62" s="51"/>
      <c r="V62" s="51"/>
    </row>
    <row r="63" s="2" customFormat="1" ht="92" customHeight="1" spans="1:22">
      <c r="A63" s="25">
        <v>1</v>
      </c>
      <c r="B63" s="35" t="s">
        <v>251</v>
      </c>
      <c r="C63" s="34" t="s">
        <v>32</v>
      </c>
      <c r="D63" s="34" t="s">
        <v>211</v>
      </c>
      <c r="E63" s="35" t="s">
        <v>252</v>
      </c>
      <c r="F63" s="35" t="s">
        <v>253</v>
      </c>
      <c r="G63" s="39">
        <v>400</v>
      </c>
      <c r="H63" s="37" t="s">
        <v>53</v>
      </c>
      <c r="I63" s="35" t="s">
        <v>254</v>
      </c>
      <c r="J63" s="35"/>
      <c r="K63" s="38">
        <v>5</v>
      </c>
      <c r="L63" s="38">
        <v>8</v>
      </c>
      <c r="M63" s="38">
        <v>0.32</v>
      </c>
      <c r="N63" s="38">
        <v>0.05</v>
      </c>
      <c r="O63" s="38">
        <v>0.27</v>
      </c>
      <c r="P63" s="38">
        <v>1.22</v>
      </c>
      <c r="Q63" s="38">
        <v>0.17</v>
      </c>
      <c r="R63" s="38">
        <v>1.05</v>
      </c>
      <c r="S63" s="38" t="s">
        <v>62</v>
      </c>
      <c r="T63" s="38" t="s">
        <v>62</v>
      </c>
      <c r="U63" s="63" t="s">
        <v>39</v>
      </c>
      <c r="V63" s="29"/>
    </row>
    <row r="64" s="2" customFormat="1" ht="92" customHeight="1" spans="1:22">
      <c r="A64" s="25">
        <v>2</v>
      </c>
      <c r="B64" s="35" t="s">
        <v>255</v>
      </c>
      <c r="C64" s="34" t="s">
        <v>32</v>
      </c>
      <c r="D64" s="34" t="s">
        <v>211</v>
      </c>
      <c r="E64" s="35" t="s">
        <v>252</v>
      </c>
      <c r="F64" s="35" t="s">
        <v>256</v>
      </c>
      <c r="G64" s="39">
        <v>300</v>
      </c>
      <c r="H64" s="37" t="s">
        <v>53</v>
      </c>
      <c r="I64" s="35" t="s">
        <v>257</v>
      </c>
      <c r="J64" s="35"/>
      <c r="K64" s="38"/>
      <c r="L64" s="38">
        <v>15</v>
      </c>
      <c r="M64" s="38">
        <v>0.83</v>
      </c>
      <c r="N64" s="38">
        <v>0.13</v>
      </c>
      <c r="O64" s="38">
        <v>0.7</v>
      </c>
      <c r="P64" s="38">
        <v>3.32</v>
      </c>
      <c r="Q64" s="38">
        <v>0.47</v>
      </c>
      <c r="R64" s="38">
        <v>2.85</v>
      </c>
      <c r="S64" s="38" t="s">
        <v>62</v>
      </c>
      <c r="T64" s="38" t="s">
        <v>62</v>
      </c>
      <c r="U64" s="63" t="s">
        <v>39</v>
      </c>
      <c r="V64" s="29"/>
    </row>
    <row r="65" s="2" customFormat="1" ht="92" customHeight="1" spans="1:22">
      <c r="A65" s="25">
        <v>3</v>
      </c>
      <c r="B65" s="68" t="s">
        <v>258</v>
      </c>
      <c r="C65" s="34" t="s">
        <v>32</v>
      </c>
      <c r="D65" s="34" t="s">
        <v>33</v>
      </c>
      <c r="E65" s="35" t="s">
        <v>259</v>
      </c>
      <c r="F65" s="68" t="s">
        <v>260</v>
      </c>
      <c r="G65" s="39">
        <v>900</v>
      </c>
      <c r="H65" s="38" t="s">
        <v>53</v>
      </c>
      <c r="I65" s="35" t="s">
        <v>261</v>
      </c>
      <c r="J65" s="35"/>
      <c r="K65" s="38"/>
      <c r="L65" s="38">
        <v>6</v>
      </c>
      <c r="M65" s="38">
        <v>0.06</v>
      </c>
      <c r="N65" s="38">
        <v>0.01</v>
      </c>
      <c r="O65" s="38">
        <v>0.05</v>
      </c>
      <c r="P65" s="38">
        <v>0.25</v>
      </c>
      <c r="Q65" s="38">
        <v>0.05</v>
      </c>
      <c r="R65" s="38">
        <v>0.2</v>
      </c>
      <c r="S65" s="38" t="s">
        <v>106</v>
      </c>
      <c r="T65" s="38" t="s">
        <v>106</v>
      </c>
      <c r="U65" s="64" t="s">
        <v>39</v>
      </c>
      <c r="V65" s="38"/>
    </row>
    <row r="66" s="2" customFormat="1" ht="192.5" spans="1:22">
      <c r="A66" s="25">
        <v>4</v>
      </c>
      <c r="B66" s="35" t="s">
        <v>262</v>
      </c>
      <c r="C66" s="34" t="s">
        <v>32</v>
      </c>
      <c r="D66" s="34" t="s">
        <v>33</v>
      </c>
      <c r="E66" s="35" t="s">
        <v>263</v>
      </c>
      <c r="F66" s="35" t="s">
        <v>264</v>
      </c>
      <c r="G66" s="39">
        <v>698</v>
      </c>
      <c r="H66" s="38" t="s">
        <v>53</v>
      </c>
      <c r="I66" s="35" t="s">
        <v>265</v>
      </c>
      <c r="J66" s="35"/>
      <c r="K66" s="38">
        <v>6</v>
      </c>
      <c r="L66" s="38"/>
      <c r="M66" s="38">
        <v>0.1665</v>
      </c>
      <c r="N66" s="38">
        <v>0.093</v>
      </c>
      <c r="O66" s="38">
        <v>0.0735</v>
      </c>
      <c r="P66" s="38">
        <v>0.8248</v>
      </c>
      <c r="Q66" s="38">
        <v>0.4218</v>
      </c>
      <c r="R66" s="38">
        <v>0.403</v>
      </c>
      <c r="S66" s="38" t="s">
        <v>233</v>
      </c>
      <c r="T66" s="38" t="s">
        <v>266</v>
      </c>
      <c r="U66" s="63" t="s">
        <v>39</v>
      </c>
      <c r="V66" s="29"/>
    </row>
    <row r="67" s="2" customFormat="1" ht="68" customHeight="1" spans="1:22">
      <c r="A67" s="25">
        <v>5</v>
      </c>
      <c r="B67" s="35" t="s">
        <v>267</v>
      </c>
      <c r="C67" s="34" t="s">
        <v>32</v>
      </c>
      <c r="D67" s="34" t="s">
        <v>102</v>
      </c>
      <c r="E67" s="35" t="s">
        <v>268</v>
      </c>
      <c r="F67" s="35" t="s">
        <v>269</v>
      </c>
      <c r="G67" s="39">
        <v>498</v>
      </c>
      <c r="H67" s="37" t="s">
        <v>53</v>
      </c>
      <c r="I67" s="35" t="s">
        <v>270</v>
      </c>
      <c r="J67" s="35"/>
      <c r="K67" s="38"/>
      <c r="L67" s="38">
        <v>3</v>
      </c>
      <c r="M67" s="38">
        <v>0.21</v>
      </c>
      <c r="N67" s="38">
        <v>0.02</v>
      </c>
      <c r="O67" s="38">
        <v>0.19</v>
      </c>
      <c r="P67" s="38">
        <v>0.9</v>
      </c>
      <c r="Q67" s="38">
        <v>0.11</v>
      </c>
      <c r="R67" s="38">
        <v>0.79</v>
      </c>
      <c r="S67" s="38" t="s">
        <v>62</v>
      </c>
      <c r="T67" s="38" t="s">
        <v>133</v>
      </c>
      <c r="U67" s="63" t="s">
        <v>39</v>
      </c>
      <c r="V67" s="29"/>
    </row>
    <row r="68" s="2" customFormat="1" ht="175" spans="1:22">
      <c r="A68" s="25">
        <v>6</v>
      </c>
      <c r="B68" s="35" t="s">
        <v>271</v>
      </c>
      <c r="C68" s="34" t="s">
        <v>32</v>
      </c>
      <c r="D68" s="34" t="s">
        <v>33</v>
      </c>
      <c r="E68" s="35" t="s">
        <v>272</v>
      </c>
      <c r="F68" s="35" t="s">
        <v>273</v>
      </c>
      <c r="G68" s="39">
        <v>800</v>
      </c>
      <c r="H68" s="37" t="s">
        <v>53</v>
      </c>
      <c r="I68" s="35" t="s">
        <v>274</v>
      </c>
      <c r="J68" s="35"/>
      <c r="K68" s="38">
        <v>3</v>
      </c>
      <c r="L68" s="38">
        <v>12</v>
      </c>
      <c r="M68" s="38">
        <v>3.48</v>
      </c>
      <c r="N68" s="38">
        <v>1.25</v>
      </c>
      <c r="O68" s="38">
        <v>2.23</v>
      </c>
      <c r="P68" s="38">
        <v>13.92</v>
      </c>
      <c r="Q68" s="38">
        <v>5</v>
      </c>
      <c r="R68" s="38">
        <v>8.92</v>
      </c>
      <c r="S68" s="38" t="s">
        <v>233</v>
      </c>
      <c r="T68" s="38" t="s">
        <v>233</v>
      </c>
      <c r="U68" s="63" t="s">
        <v>39</v>
      </c>
      <c r="V68" s="29"/>
    </row>
    <row r="69" s="2" customFormat="1" ht="70" spans="1:22">
      <c r="A69" s="25">
        <v>7</v>
      </c>
      <c r="B69" s="35" t="s">
        <v>275</v>
      </c>
      <c r="C69" s="34" t="s">
        <v>32</v>
      </c>
      <c r="D69" s="34" t="s">
        <v>82</v>
      </c>
      <c r="E69" s="35" t="s">
        <v>276</v>
      </c>
      <c r="F69" s="40" t="s">
        <v>277</v>
      </c>
      <c r="G69" s="39">
        <v>960</v>
      </c>
      <c r="H69" s="37" t="s">
        <v>53</v>
      </c>
      <c r="I69" s="52" t="s">
        <v>278</v>
      </c>
      <c r="J69" s="52"/>
      <c r="K69" s="38">
        <v>6</v>
      </c>
      <c r="L69" s="38"/>
      <c r="M69" s="38">
        <v>0.16</v>
      </c>
      <c r="N69" s="38">
        <v>0.064</v>
      </c>
      <c r="O69" s="38">
        <v>0.1</v>
      </c>
      <c r="P69" s="38">
        <v>0.84</v>
      </c>
      <c r="Q69" s="38">
        <v>0.34</v>
      </c>
      <c r="R69" s="38">
        <v>0.5</v>
      </c>
      <c r="S69" s="38" t="s">
        <v>233</v>
      </c>
      <c r="T69" s="38" t="s">
        <v>80</v>
      </c>
      <c r="U69" s="63" t="s">
        <v>39</v>
      </c>
      <c r="V69" s="38"/>
    </row>
    <row r="70" s="2" customFormat="1" ht="70" spans="1:22">
      <c r="A70" s="25">
        <v>8</v>
      </c>
      <c r="B70" s="35" t="s">
        <v>279</v>
      </c>
      <c r="C70" s="34" t="s">
        <v>32</v>
      </c>
      <c r="D70" s="34" t="s">
        <v>211</v>
      </c>
      <c r="E70" s="35" t="s">
        <v>280</v>
      </c>
      <c r="F70" s="35" t="s">
        <v>281</v>
      </c>
      <c r="G70" s="39">
        <v>1100</v>
      </c>
      <c r="H70" s="37" t="s">
        <v>36</v>
      </c>
      <c r="I70" s="35" t="s">
        <v>282</v>
      </c>
      <c r="J70" s="35"/>
      <c r="K70" s="38">
        <v>2</v>
      </c>
      <c r="L70" s="38"/>
      <c r="M70" s="38">
        <v>0.0598</v>
      </c>
      <c r="N70" s="38">
        <v>0.0299</v>
      </c>
      <c r="O70" s="38">
        <v>0.0299</v>
      </c>
      <c r="P70" s="38">
        <v>0.2893</v>
      </c>
      <c r="Q70" s="38">
        <v>0.1398</v>
      </c>
      <c r="R70" s="38">
        <v>0.1495</v>
      </c>
      <c r="S70" s="38" t="s">
        <v>233</v>
      </c>
      <c r="T70" s="38" t="s">
        <v>283</v>
      </c>
      <c r="U70" s="63" t="s">
        <v>39</v>
      </c>
      <c r="V70" s="38" t="s">
        <v>40</v>
      </c>
    </row>
    <row r="71" s="2" customFormat="1" ht="70" spans="1:22">
      <c r="A71" s="25">
        <v>9</v>
      </c>
      <c r="B71" s="35" t="s">
        <v>284</v>
      </c>
      <c r="C71" s="34" t="s">
        <v>32</v>
      </c>
      <c r="D71" s="34" t="s">
        <v>211</v>
      </c>
      <c r="E71" s="35" t="s">
        <v>285</v>
      </c>
      <c r="F71" s="35" t="s">
        <v>286</v>
      </c>
      <c r="G71" s="39">
        <v>1284</v>
      </c>
      <c r="H71" s="37" t="s">
        <v>53</v>
      </c>
      <c r="I71" s="35" t="s">
        <v>282</v>
      </c>
      <c r="J71" s="35"/>
      <c r="K71" s="38">
        <v>6</v>
      </c>
      <c r="L71" s="38"/>
      <c r="M71" s="38">
        <v>0.2919</v>
      </c>
      <c r="N71" s="38">
        <v>0.1468</v>
      </c>
      <c r="O71" s="38">
        <v>0.1451</v>
      </c>
      <c r="P71" s="38">
        <v>1.5362</v>
      </c>
      <c r="Q71" s="38">
        <v>0.6844</v>
      </c>
      <c r="R71" s="38">
        <v>0.8518</v>
      </c>
      <c r="S71" s="38" t="s">
        <v>233</v>
      </c>
      <c r="T71" s="38" t="s">
        <v>266</v>
      </c>
      <c r="U71" s="63" t="s">
        <v>39</v>
      </c>
      <c r="V71" s="29"/>
    </row>
    <row r="72" s="2" customFormat="1" ht="70" spans="1:22">
      <c r="A72" s="25">
        <v>10</v>
      </c>
      <c r="B72" s="35" t="s">
        <v>287</v>
      </c>
      <c r="C72" s="34" t="s">
        <v>32</v>
      </c>
      <c r="D72" s="34" t="s">
        <v>82</v>
      </c>
      <c r="E72" s="35" t="s">
        <v>288</v>
      </c>
      <c r="F72" s="35" t="s">
        <v>289</v>
      </c>
      <c r="G72" s="39">
        <v>100</v>
      </c>
      <c r="H72" s="37" t="s">
        <v>36</v>
      </c>
      <c r="I72" s="35" t="s">
        <v>282</v>
      </c>
      <c r="J72" s="35"/>
      <c r="K72" s="38"/>
      <c r="L72" s="38">
        <v>1</v>
      </c>
      <c r="M72" s="38">
        <v>0.0635</v>
      </c>
      <c r="N72" s="38">
        <v>0.0097</v>
      </c>
      <c r="O72" s="38">
        <v>0.0538</v>
      </c>
      <c r="P72" s="38">
        <v>0.276</v>
      </c>
      <c r="Q72" s="38">
        <v>0.0384</v>
      </c>
      <c r="R72" s="38">
        <v>0.2376</v>
      </c>
      <c r="S72" s="38" t="s">
        <v>176</v>
      </c>
      <c r="T72" s="38" t="s">
        <v>290</v>
      </c>
      <c r="U72" s="63" t="s">
        <v>39</v>
      </c>
      <c r="V72" s="38" t="s">
        <v>40</v>
      </c>
    </row>
    <row r="73" s="2" customFormat="1" ht="52.5" spans="1:22">
      <c r="A73" s="25">
        <v>11</v>
      </c>
      <c r="B73" s="35" t="s">
        <v>291</v>
      </c>
      <c r="C73" s="34" t="s">
        <v>32</v>
      </c>
      <c r="D73" s="34" t="s">
        <v>292</v>
      </c>
      <c r="E73" s="35" t="s">
        <v>43</v>
      </c>
      <c r="F73" s="35" t="s">
        <v>293</v>
      </c>
      <c r="G73" s="39">
        <v>200</v>
      </c>
      <c r="H73" s="37" t="s">
        <v>53</v>
      </c>
      <c r="I73" s="35" t="s">
        <v>294</v>
      </c>
      <c r="J73" s="35"/>
      <c r="K73" s="38">
        <v>3</v>
      </c>
      <c r="L73" s="38"/>
      <c r="M73" s="38">
        <v>0.1</v>
      </c>
      <c r="N73" s="38">
        <v>0.045</v>
      </c>
      <c r="O73" s="38">
        <v>0.055</v>
      </c>
      <c r="P73" s="38">
        <v>0.48</v>
      </c>
      <c r="Q73" s="38">
        <v>0.216</v>
      </c>
      <c r="R73" s="38">
        <v>0.264</v>
      </c>
      <c r="S73" s="38" t="s">
        <v>233</v>
      </c>
      <c r="T73" s="38" t="s">
        <v>295</v>
      </c>
      <c r="U73" s="63" t="s">
        <v>39</v>
      </c>
      <c r="V73" s="29"/>
    </row>
    <row r="74" s="2" customFormat="1" ht="70" spans="1:22">
      <c r="A74" s="25">
        <v>12</v>
      </c>
      <c r="B74" s="35" t="s">
        <v>296</v>
      </c>
      <c r="C74" s="34" t="s">
        <v>32</v>
      </c>
      <c r="D74" s="34" t="s">
        <v>211</v>
      </c>
      <c r="E74" s="35" t="s">
        <v>297</v>
      </c>
      <c r="F74" s="35" t="s">
        <v>298</v>
      </c>
      <c r="G74" s="39">
        <v>540</v>
      </c>
      <c r="H74" s="37" t="s">
        <v>53</v>
      </c>
      <c r="I74" s="35" t="s">
        <v>299</v>
      </c>
      <c r="J74" s="35"/>
      <c r="K74" s="38"/>
      <c r="L74" s="38">
        <v>4</v>
      </c>
      <c r="M74" s="38">
        <v>0.2354</v>
      </c>
      <c r="N74" s="38">
        <v>0.0324</v>
      </c>
      <c r="O74" s="38">
        <v>0.203</v>
      </c>
      <c r="P74" s="38">
        <v>0.9329</v>
      </c>
      <c r="Q74" s="38">
        <v>0.1205</v>
      </c>
      <c r="R74" s="38">
        <v>0.8124</v>
      </c>
      <c r="S74" s="38" t="s">
        <v>233</v>
      </c>
      <c r="T74" s="38" t="s">
        <v>283</v>
      </c>
      <c r="U74" s="63" t="s">
        <v>39</v>
      </c>
      <c r="V74" s="34" t="s">
        <v>300</v>
      </c>
    </row>
    <row r="75" s="2" customFormat="1" ht="52.5" spans="1:22">
      <c r="A75" s="25">
        <v>13</v>
      </c>
      <c r="B75" s="35" t="s">
        <v>301</v>
      </c>
      <c r="C75" s="34" t="s">
        <v>32</v>
      </c>
      <c r="D75" s="34" t="s">
        <v>211</v>
      </c>
      <c r="E75" s="35" t="s">
        <v>302</v>
      </c>
      <c r="F75" s="35" t="s">
        <v>303</v>
      </c>
      <c r="G75" s="39">
        <v>761.8</v>
      </c>
      <c r="H75" s="37" t="s">
        <v>53</v>
      </c>
      <c r="I75" s="35" t="s">
        <v>294</v>
      </c>
      <c r="J75" s="35"/>
      <c r="K75" s="38">
        <v>2</v>
      </c>
      <c r="L75" s="38">
        <v>6</v>
      </c>
      <c r="M75" s="38">
        <v>1.34</v>
      </c>
      <c r="N75" s="38">
        <v>0.78</v>
      </c>
      <c r="O75" s="38">
        <v>0.56</v>
      </c>
      <c r="P75" s="38">
        <v>5.36</v>
      </c>
      <c r="Q75" s="38">
        <v>3.12</v>
      </c>
      <c r="R75" s="38">
        <v>2.24</v>
      </c>
      <c r="S75" s="38" t="s">
        <v>233</v>
      </c>
      <c r="T75" s="38" t="s">
        <v>233</v>
      </c>
      <c r="U75" s="63" t="s">
        <v>39</v>
      </c>
      <c r="V75" s="29"/>
    </row>
    <row r="76" s="2" customFormat="1" ht="52.5" spans="1:22">
      <c r="A76" s="25">
        <v>14</v>
      </c>
      <c r="B76" s="35" t="s">
        <v>304</v>
      </c>
      <c r="C76" s="34" t="s">
        <v>32</v>
      </c>
      <c r="D76" s="34" t="s">
        <v>211</v>
      </c>
      <c r="E76" s="35" t="s">
        <v>305</v>
      </c>
      <c r="F76" s="35" t="s">
        <v>306</v>
      </c>
      <c r="G76" s="39">
        <v>960</v>
      </c>
      <c r="H76" s="37" t="s">
        <v>53</v>
      </c>
      <c r="I76" s="35" t="s">
        <v>307</v>
      </c>
      <c r="J76" s="35"/>
      <c r="K76" s="38">
        <v>4</v>
      </c>
      <c r="L76" s="38">
        <v>1</v>
      </c>
      <c r="M76" s="38">
        <v>0.54</v>
      </c>
      <c r="N76" s="38">
        <v>0.18</v>
      </c>
      <c r="O76" s="38">
        <v>0.36</v>
      </c>
      <c r="P76" s="38">
        <v>2.34</v>
      </c>
      <c r="Q76" s="38">
        <v>0.9</v>
      </c>
      <c r="R76" s="38">
        <v>1.44</v>
      </c>
      <c r="S76" s="38" t="s">
        <v>233</v>
      </c>
      <c r="T76" s="38" t="s">
        <v>308</v>
      </c>
      <c r="U76" s="63" t="s">
        <v>39</v>
      </c>
      <c r="V76" s="29"/>
    </row>
    <row r="77" s="2" customFormat="1" ht="87.5" spans="1:22">
      <c r="A77" s="25">
        <v>15</v>
      </c>
      <c r="B77" s="35" t="s">
        <v>309</v>
      </c>
      <c r="C77" s="34" t="s">
        <v>32</v>
      </c>
      <c r="D77" s="34" t="s">
        <v>76</v>
      </c>
      <c r="E77" s="35" t="s">
        <v>310</v>
      </c>
      <c r="F77" s="35" t="s">
        <v>311</v>
      </c>
      <c r="G77" s="39">
        <v>350</v>
      </c>
      <c r="H77" s="37" t="s">
        <v>53</v>
      </c>
      <c r="I77" s="35" t="s">
        <v>312</v>
      </c>
      <c r="J77" s="35"/>
      <c r="K77" s="38"/>
      <c r="L77" s="38">
        <v>1</v>
      </c>
      <c r="M77" s="38">
        <v>0.048</v>
      </c>
      <c r="N77" s="38">
        <v>0.01</v>
      </c>
      <c r="O77" s="38">
        <v>0.038</v>
      </c>
      <c r="P77" s="38">
        <v>0.18</v>
      </c>
      <c r="Q77" s="38">
        <v>0.04</v>
      </c>
      <c r="R77" s="38">
        <v>0.14</v>
      </c>
      <c r="S77" s="38" t="s">
        <v>176</v>
      </c>
      <c r="T77" s="38" t="s">
        <v>176</v>
      </c>
      <c r="U77" s="63" t="s">
        <v>39</v>
      </c>
      <c r="V77" s="29"/>
    </row>
    <row r="78" s="2" customFormat="1" ht="122.5" spans="1:22">
      <c r="A78" s="25">
        <v>16</v>
      </c>
      <c r="B78" s="35" t="s">
        <v>313</v>
      </c>
      <c r="C78" s="34" t="s">
        <v>32</v>
      </c>
      <c r="D78" s="34" t="s">
        <v>76</v>
      </c>
      <c r="E78" s="35" t="s">
        <v>43</v>
      </c>
      <c r="F78" s="35" t="s">
        <v>314</v>
      </c>
      <c r="G78" s="39">
        <v>442</v>
      </c>
      <c r="H78" s="37" t="s">
        <v>53</v>
      </c>
      <c r="I78" s="35" t="s">
        <v>315</v>
      </c>
      <c r="J78" s="35"/>
      <c r="K78" s="38">
        <v>3</v>
      </c>
      <c r="L78" s="38"/>
      <c r="M78" s="38">
        <v>0.0745</v>
      </c>
      <c r="N78" s="38">
        <v>0.0345</v>
      </c>
      <c r="O78" s="38">
        <v>0.04</v>
      </c>
      <c r="P78" s="38">
        <v>0.3168</v>
      </c>
      <c r="Q78" s="38">
        <v>0.1668</v>
      </c>
      <c r="R78" s="38">
        <v>0.15</v>
      </c>
      <c r="S78" s="38" t="s">
        <v>316</v>
      </c>
      <c r="T78" s="38" t="s">
        <v>177</v>
      </c>
      <c r="U78" s="63" t="s">
        <v>39</v>
      </c>
      <c r="V78" s="38"/>
    </row>
    <row r="79" s="2" customFormat="1" ht="52.5" spans="1:22">
      <c r="A79" s="25">
        <v>17</v>
      </c>
      <c r="B79" s="35" t="s">
        <v>317</v>
      </c>
      <c r="C79" s="34" t="s">
        <v>32</v>
      </c>
      <c r="D79" s="34" t="s">
        <v>76</v>
      </c>
      <c r="E79" s="35" t="s">
        <v>43</v>
      </c>
      <c r="F79" s="35" t="s">
        <v>318</v>
      </c>
      <c r="G79" s="39">
        <v>600</v>
      </c>
      <c r="H79" s="37" t="s">
        <v>53</v>
      </c>
      <c r="I79" s="35" t="s">
        <v>315</v>
      </c>
      <c r="J79" s="35"/>
      <c r="K79" s="38">
        <v>1</v>
      </c>
      <c r="L79" s="38"/>
      <c r="M79" s="38">
        <v>0.0414</v>
      </c>
      <c r="N79" s="38">
        <v>0.0214</v>
      </c>
      <c r="O79" s="38">
        <v>0.02</v>
      </c>
      <c r="P79" s="38">
        <v>0.207</v>
      </c>
      <c r="Q79" s="38">
        <v>0.094</v>
      </c>
      <c r="R79" s="38">
        <v>0.113</v>
      </c>
      <c r="S79" s="38" t="s">
        <v>316</v>
      </c>
      <c r="T79" s="38" t="s">
        <v>177</v>
      </c>
      <c r="U79" s="63" t="s">
        <v>39</v>
      </c>
      <c r="V79" s="38"/>
    </row>
    <row r="80" s="2" customFormat="1" ht="70" spans="1:22">
      <c r="A80" s="25">
        <v>18</v>
      </c>
      <c r="B80" s="35" t="s">
        <v>319</v>
      </c>
      <c r="C80" s="34" t="s">
        <v>32</v>
      </c>
      <c r="D80" s="34" t="s">
        <v>76</v>
      </c>
      <c r="E80" s="35" t="s">
        <v>43</v>
      </c>
      <c r="F80" s="35" t="s">
        <v>320</v>
      </c>
      <c r="G80" s="39">
        <v>600</v>
      </c>
      <c r="H80" s="37" t="s">
        <v>53</v>
      </c>
      <c r="I80" s="35" t="s">
        <v>315</v>
      </c>
      <c r="J80" s="35"/>
      <c r="K80" s="38">
        <v>2</v>
      </c>
      <c r="L80" s="38">
        <v>4</v>
      </c>
      <c r="M80" s="38">
        <v>1.11</v>
      </c>
      <c r="N80" s="38">
        <v>0.36</v>
      </c>
      <c r="O80" s="38">
        <v>0.75</v>
      </c>
      <c r="P80" s="38">
        <v>4.44</v>
      </c>
      <c r="Q80" s="38">
        <v>1.44</v>
      </c>
      <c r="R80" s="38">
        <v>3</v>
      </c>
      <c r="S80" s="38" t="s">
        <v>316</v>
      </c>
      <c r="T80" s="38" t="s">
        <v>177</v>
      </c>
      <c r="U80" s="63" t="s">
        <v>39</v>
      </c>
      <c r="V80" s="38"/>
    </row>
    <row r="81" s="2" customFormat="1" ht="385" customHeight="1" spans="1:22">
      <c r="A81" s="25">
        <v>19</v>
      </c>
      <c r="B81" s="35" t="s">
        <v>321</v>
      </c>
      <c r="C81" s="34" t="s">
        <v>32</v>
      </c>
      <c r="D81" s="34" t="s">
        <v>82</v>
      </c>
      <c r="E81" s="35" t="s">
        <v>43</v>
      </c>
      <c r="F81" s="35" t="s">
        <v>322</v>
      </c>
      <c r="G81" s="39">
        <v>2000</v>
      </c>
      <c r="H81" s="37" t="s">
        <v>53</v>
      </c>
      <c r="I81" s="35" t="s">
        <v>312</v>
      </c>
      <c r="J81" s="35"/>
      <c r="K81" s="38">
        <v>2</v>
      </c>
      <c r="L81" s="38">
        <v>6</v>
      </c>
      <c r="M81" s="38">
        <v>0.2178</v>
      </c>
      <c r="N81" s="38">
        <v>0.0519</v>
      </c>
      <c r="O81" s="38">
        <v>0.1659</v>
      </c>
      <c r="P81" s="38">
        <v>0.9661</v>
      </c>
      <c r="Q81" s="38">
        <v>0.2246</v>
      </c>
      <c r="R81" s="38">
        <v>0.7415</v>
      </c>
      <c r="S81" s="38" t="s">
        <v>176</v>
      </c>
      <c r="T81" s="38" t="s">
        <v>176</v>
      </c>
      <c r="U81" s="63" t="s">
        <v>39</v>
      </c>
      <c r="V81" s="34"/>
    </row>
    <row r="82" s="2" customFormat="1" ht="98" customHeight="1" spans="1:22">
      <c r="A82" s="25">
        <v>20</v>
      </c>
      <c r="B82" s="35" t="s">
        <v>323</v>
      </c>
      <c r="C82" s="34" t="s">
        <v>32</v>
      </c>
      <c r="D82" s="34" t="s">
        <v>42</v>
      </c>
      <c r="E82" s="35" t="s">
        <v>324</v>
      </c>
      <c r="F82" s="35" t="s">
        <v>325</v>
      </c>
      <c r="G82" s="37">
        <v>200</v>
      </c>
      <c r="H82" s="41" t="s">
        <v>36</v>
      </c>
      <c r="I82" s="52" t="s">
        <v>326</v>
      </c>
      <c r="J82" s="12"/>
      <c r="K82" s="61">
        <v>1</v>
      </c>
      <c r="L82" s="61"/>
      <c r="M82" s="61">
        <v>0.0229</v>
      </c>
      <c r="N82" s="61">
        <v>0.0013</v>
      </c>
      <c r="O82" s="61">
        <v>0.0216</v>
      </c>
      <c r="P82" s="61">
        <v>0.1081</v>
      </c>
      <c r="Q82" s="61">
        <v>0.0058</v>
      </c>
      <c r="R82" s="61">
        <v>0.1023</v>
      </c>
      <c r="S82" s="38" t="s">
        <v>176</v>
      </c>
      <c r="T82" s="38" t="s">
        <v>295</v>
      </c>
      <c r="U82" s="63" t="s">
        <v>39</v>
      </c>
      <c r="V82" s="38" t="s">
        <v>40</v>
      </c>
    </row>
    <row r="83" s="2" customFormat="1" ht="52.5" spans="1:22">
      <c r="A83" s="25">
        <v>21</v>
      </c>
      <c r="B83" s="49" t="s">
        <v>327</v>
      </c>
      <c r="C83" s="38" t="s">
        <v>32</v>
      </c>
      <c r="D83" s="34" t="s">
        <v>211</v>
      </c>
      <c r="E83" s="49" t="s">
        <v>328</v>
      </c>
      <c r="F83" s="49" t="s">
        <v>329</v>
      </c>
      <c r="G83" s="27">
        <v>3360</v>
      </c>
      <c r="H83" s="38" t="s">
        <v>53</v>
      </c>
      <c r="I83" s="40" t="s">
        <v>330</v>
      </c>
      <c r="J83" s="40"/>
      <c r="K83" s="26"/>
      <c r="L83" s="26">
        <v>10</v>
      </c>
      <c r="M83" s="26">
        <v>0.1</v>
      </c>
      <c r="N83" s="26"/>
      <c r="O83" s="26">
        <v>0.1</v>
      </c>
      <c r="P83" s="26">
        <v>0.4</v>
      </c>
      <c r="Q83" s="26"/>
      <c r="R83" s="26">
        <v>0.4</v>
      </c>
      <c r="S83" s="26" t="s">
        <v>106</v>
      </c>
      <c r="T83" s="26" t="s">
        <v>106</v>
      </c>
      <c r="U83" s="64" t="s">
        <v>39</v>
      </c>
      <c r="V83" s="34"/>
    </row>
    <row r="84" s="2" customFormat="1" ht="17.5" spans="1:22">
      <c r="A84" s="34" t="s">
        <v>331</v>
      </c>
      <c r="B84" s="41" t="s">
        <v>332</v>
      </c>
      <c r="C84" s="37"/>
      <c r="D84" s="37"/>
      <c r="E84" s="52"/>
      <c r="F84" s="34">
        <v>1</v>
      </c>
      <c r="G84" s="39">
        <f>G85</f>
        <v>650</v>
      </c>
      <c r="H84" s="37"/>
      <c r="I84" s="52"/>
      <c r="J84" s="52"/>
      <c r="K84" s="38"/>
      <c r="L84" s="38"/>
      <c r="M84" s="38"/>
      <c r="N84" s="38"/>
      <c r="O84" s="38"/>
      <c r="P84" s="38"/>
      <c r="Q84" s="38"/>
      <c r="R84" s="38"/>
      <c r="S84" s="51"/>
      <c r="T84" s="51"/>
      <c r="U84" s="51"/>
      <c r="V84" s="51"/>
    </row>
    <row r="85" s="2" customFormat="1" ht="87.5" spans="1:22">
      <c r="A85" s="34">
        <v>1</v>
      </c>
      <c r="B85" s="35" t="s">
        <v>333</v>
      </c>
      <c r="C85" s="34" t="s">
        <v>32</v>
      </c>
      <c r="D85" s="34" t="s">
        <v>102</v>
      </c>
      <c r="E85" s="35" t="s">
        <v>334</v>
      </c>
      <c r="F85" s="35" t="s">
        <v>335</v>
      </c>
      <c r="G85" s="47">
        <v>650</v>
      </c>
      <c r="H85" s="34" t="s">
        <v>53</v>
      </c>
      <c r="I85" s="35" t="s">
        <v>336</v>
      </c>
      <c r="J85" s="35"/>
      <c r="K85" s="34">
        <v>115</v>
      </c>
      <c r="L85" s="34">
        <v>103</v>
      </c>
      <c r="M85" s="34">
        <v>5</v>
      </c>
      <c r="N85" s="34">
        <v>2</v>
      </c>
      <c r="O85" s="34">
        <v>3</v>
      </c>
      <c r="P85" s="34">
        <v>20</v>
      </c>
      <c r="Q85" s="34">
        <v>8</v>
      </c>
      <c r="R85" s="34">
        <v>12</v>
      </c>
      <c r="S85" s="34" t="s">
        <v>106</v>
      </c>
      <c r="T85" s="34" t="s">
        <v>106</v>
      </c>
      <c r="U85" s="64" t="s">
        <v>39</v>
      </c>
      <c r="V85" s="34"/>
    </row>
    <row r="86" s="2" customFormat="1" ht="17.5" spans="1:22">
      <c r="A86" s="34" t="s">
        <v>337</v>
      </c>
      <c r="B86" s="9" t="s">
        <v>338</v>
      </c>
      <c r="C86" s="37"/>
      <c r="D86" s="37"/>
      <c r="E86" s="52"/>
      <c r="F86" s="34">
        <v>2</v>
      </c>
      <c r="G86" s="39">
        <f>SUM(G87:G88)</f>
        <v>2300</v>
      </c>
      <c r="H86" s="37"/>
      <c r="I86" s="52"/>
      <c r="J86" s="52"/>
      <c r="K86" s="38"/>
      <c r="L86" s="38"/>
      <c r="M86" s="38"/>
      <c r="N86" s="38"/>
      <c r="O86" s="38"/>
      <c r="P86" s="38"/>
      <c r="Q86" s="38"/>
      <c r="R86" s="38"/>
      <c r="S86" s="51"/>
      <c r="T86" s="51"/>
      <c r="U86" s="51"/>
      <c r="V86" s="51"/>
    </row>
    <row r="87" s="2" customFormat="1" ht="35" spans="1:22">
      <c r="A87" s="25">
        <v>1</v>
      </c>
      <c r="B87" s="35" t="s">
        <v>339</v>
      </c>
      <c r="C87" s="34" t="s">
        <v>70</v>
      </c>
      <c r="D87" s="34" t="s">
        <v>340</v>
      </c>
      <c r="E87" s="40" t="s">
        <v>43</v>
      </c>
      <c r="F87" s="40" t="s">
        <v>341</v>
      </c>
      <c r="G87" s="39">
        <v>2200</v>
      </c>
      <c r="H87" s="37" t="s">
        <v>53</v>
      </c>
      <c r="I87" s="40" t="s">
        <v>342</v>
      </c>
      <c r="J87" s="40"/>
      <c r="K87" s="38">
        <v>115</v>
      </c>
      <c r="L87" s="38">
        <v>103</v>
      </c>
      <c r="M87" s="38">
        <v>0.9913</v>
      </c>
      <c r="N87" s="38">
        <v>0.9913</v>
      </c>
      <c r="O87" s="38"/>
      <c r="P87" s="38">
        <v>4.16</v>
      </c>
      <c r="Q87" s="38">
        <v>4.16</v>
      </c>
      <c r="R87" s="38"/>
      <c r="S87" s="38" t="s">
        <v>343</v>
      </c>
      <c r="T87" s="38" t="s">
        <v>344</v>
      </c>
      <c r="U87" s="63" t="s">
        <v>39</v>
      </c>
      <c r="V87" s="34"/>
    </row>
    <row r="88" s="2" customFormat="1" ht="70" spans="1:22">
      <c r="A88" s="25">
        <v>2</v>
      </c>
      <c r="B88" s="35" t="s">
        <v>345</v>
      </c>
      <c r="C88" s="34" t="s">
        <v>32</v>
      </c>
      <c r="D88" s="34" t="s">
        <v>102</v>
      </c>
      <c r="E88" s="40" t="s">
        <v>346</v>
      </c>
      <c r="F88" s="40" t="s">
        <v>347</v>
      </c>
      <c r="G88" s="39">
        <v>100</v>
      </c>
      <c r="H88" s="37" t="s">
        <v>36</v>
      </c>
      <c r="I88" s="40" t="s">
        <v>348</v>
      </c>
      <c r="J88" s="40"/>
      <c r="K88" s="38">
        <v>115</v>
      </c>
      <c r="L88" s="38">
        <v>103</v>
      </c>
      <c r="M88" s="38">
        <v>1.3626</v>
      </c>
      <c r="N88" s="38">
        <v>1.3626</v>
      </c>
      <c r="O88" s="38"/>
      <c r="P88" s="38">
        <v>1.3626</v>
      </c>
      <c r="Q88" s="38">
        <v>1.3626</v>
      </c>
      <c r="R88" s="38"/>
      <c r="S88" s="38" t="s">
        <v>349</v>
      </c>
      <c r="T88" s="38" t="s">
        <v>349</v>
      </c>
      <c r="U88" s="63" t="s">
        <v>39</v>
      </c>
      <c r="V88" s="38" t="s">
        <v>40</v>
      </c>
    </row>
    <row r="89" s="2" customFormat="1" ht="57" customHeight="1" spans="1:22">
      <c r="A89" s="34" t="s">
        <v>350</v>
      </c>
      <c r="B89" s="41" t="s">
        <v>91</v>
      </c>
      <c r="C89" s="37"/>
      <c r="D89" s="37"/>
      <c r="E89" s="52"/>
      <c r="F89" s="34">
        <v>1</v>
      </c>
      <c r="G89" s="39">
        <f>G90</f>
        <v>4862</v>
      </c>
      <c r="H89" s="37"/>
      <c r="I89" s="52"/>
      <c r="J89" s="52"/>
      <c r="K89" s="38"/>
      <c r="L89" s="38"/>
      <c r="M89" s="38"/>
      <c r="N89" s="38"/>
      <c r="O89" s="38"/>
      <c r="P89" s="38"/>
      <c r="Q89" s="38"/>
      <c r="R89" s="38"/>
      <c r="S89" s="51"/>
      <c r="T89" s="51"/>
      <c r="U89" s="51"/>
      <c r="V89" s="51"/>
    </row>
    <row r="90" s="2" customFormat="1" ht="35" spans="1:22">
      <c r="A90" s="25">
        <v>1</v>
      </c>
      <c r="B90" s="41" t="s">
        <v>351</v>
      </c>
      <c r="C90" s="34" t="s">
        <v>32</v>
      </c>
      <c r="D90" s="34" t="s">
        <v>102</v>
      </c>
      <c r="E90" s="35" t="s">
        <v>352</v>
      </c>
      <c r="F90" s="40" t="s">
        <v>353</v>
      </c>
      <c r="G90" s="27">
        <v>4862</v>
      </c>
      <c r="H90" s="37" t="s">
        <v>53</v>
      </c>
      <c r="I90" s="52" t="s">
        <v>354</v>
      </c>
      <c r="J90" s="52"/>
      <c r="K90" s="38">
        <v>115</v>
      </c>
      <c r="L90" s="38">
        <v>103</v>
      </c>
      <c r="M90" s="38">
        <v>9.069</v>
      </c>
      <c r="N90" s="38">
        <v>3.17</v>
      </c>
      <c r="O90" s="38">
        <v>5.899</v>
      </c>
      <c r="P90" s="38">
        <v>41.89</v>
      </c>
      <c r="Q90" s="38">
        <v>14.83</v>
      </c>
      <c r="R90" s="38">
        <v>27.06</v>
      </c>
      <c r="S90" s="34" t="s">
        <v>355</v>
      </c>
      <c r="T90" s="34" t="s">
        <v>355</v>
      </c>
      <c r="U90" s="63" t="s">
        <v>39</v>
      </c>
      <c r="V90" s="34"/>
    </row>
    <row r="91" s="2" customFormat="1" ht="17.5" spans="1:22">
      <c r="A91" s="44" t="s">
        <v>356</v>
      </c>
      <c r="B91" s="33" t="s">
        <v>357</v>
      </c>
      <c r="C91" s="37"/>
      <c r="D91" s="37"/>
      <c r="E91" s="52"/>
      <c r="F91" s="45">
        <v>7</v>
      </c>
      <c r="G91" s="46">
        <f>SUM(G92:G98)</f>
        <v>4522.4</v>
      </c>
      <c r="H91" s="37"/>
      <c r="I91" s="52"/>
      <c r="J91" s="52"/>
      <c r="K91" s="38"/>
      <c r="L91" s="38"/>
      <c r="M91" s="38"/>
      <c r="N91" s="38"/>
      <c r="O91" s="38"/>
      <c r="P91" s="38"/>
      <c r="Q91" s="38"/>
      <c r="R91" s="38"/>
      <c r="S91" s="51"/>
      <c r="T91" s="51"/>
      <c r="U91" s="51"/>
      <c r="V91" s="51"/>
    </row>
    <row r="92" s="2" customFormat="1" ht="52.5" spans="1:22">
      <c r="A92" s="25">
        <v>1</v>
      </c>
      <c r="B92" s="69" t="s">
        <v>358</v>
      </c>
      <c r="C92" s="34" t="s">
        <v>70</v>
      </c>
      <c r="D92" s="34" t="s">
        <v>102</v>
      </c>
      <c r="E92" s="35" t="s">
        <v>43</v>
      </c>
      <c r="F92" s="35" t="s">
        <v>359</v>
      </c>
      <c r="G92" s="39">
        <v>600</v>
      </c>
      <c r="H92" s="34" t="s">
        <v>53</v>
      </c>
      <c r="I92" s="52" t="s">
        <v>360</v>
      </c>
      <c r="J92" s="52"/>
      <c r="K92" s="38">
        <v>115</v>
      </c>
      <c r="L92" s="38">
        <v>103</v>
      </c>
      <c r="M92" s="38">
        <v>0.4</v>
      </c>
      <c r="N92" s="38">
        <v>0.4</v>
      </c>
      <c r="O92" s="38"/>
      <c r="P92" s="38">
        <v>0.4</v>
      </c>
      <c r="Q92" s="38">
        <v>0.4</v>
      </c>
      <c r="R92" s="38"/>
      <c r="S92" s="38" t="s">
        <v>349</v>
      </c>
      <c r="T92" s="38" t="s">
        <v>349</v>
      </c>
      <c r="U92" s="63" t="s">
        <v>39</v>
      </c>
      <c r="V92" s="34"/>
    </row>
    <row r="93" s="2" customFormat="1" ht="70" spans="1:22">
      <c r="A93" s="25">
        <v>2</v>
      </c>
      <c r="B93" s="69" t="s">
        <v>361</v>
      </c>
      <c r="C93" s="34" t="s">
        <v>32</v>
      </c>
      <c r="D93" s="34" t="s">
        <v>102</v>
      </c>
      <c r="E93" s="40" t="s">
        <v>43</v>
      </c>
      <c r="F93" s="40" t="s">
        <v>362</v>
      </c>
      <c r="G93" s="39">
        <v>300</v>
      </c>
      <c r="H93" s="34" t="s">
        <v>36</v>
      </c>
      <c r="I93" s="40" t="s">
        <v>363</v>
      </c>
      <c r="J93" s="40"/>
      <c r="K93" s="38">
        <v>115</v>
      </c>
      <c r="L93" s="38">
        <v>103</v>
      </c>
      <c r="M93" s="38">
        <v>0.12</v>
      </c>
      <c r="N93" s="38">
        <v>0.12</v>
      </c>
      <c r="O93" s="38"/>
      <c r="P93" s="38">
        <v>0.12</v>
      </c>
      <c r="Q93" s="38">
        <v>0.12</v>
      </c>
      <c r="R93" s="38"/>
      <c r="S93" s="38" t="s">
        <v>364</v>
      </c>
      <c r="T93" s="38" t="s">
        <v>364</v>
      </c>
      <c r="U93" s="63" t="s">
        <v>39</v>
      </c>
      <c r="V93" s="38" t="s">
        <v>40</v>
      </c>
    </row>
    <row r="94" s="2" customFormat="1" ht="52.5" spans="1:22">
      <c r="A94" s="25">
        <v>3</v>
      </c>
      <c r="B94" s="35" t="s">
        <v>365</v>
      </c>
      <c r="C94" s="34" t="s">
        <v>70</v>
      </c>
      <c r="D94" s="34" t="s">
        <v>102</v>
      </c>
      <c r="E94" s="35" t="s">
        <v>43</v>
      </c>
      <c r="F94" s="52" t="s">
        <v>366</v>
      </c>
      <c r="G94" s="39">
        <v>1469.4</v>
      </c>
      <c r="H94" s="34" t="s">
        <v>53</v>
      </c>
      <c r="I94" s="52" t="s">
        <v>367</v>
      </c>
      <c r="J94" s="52"/>
      <c r="K94" s="38">
        <v>115</v>
      </c>
      <c r="L94" s="38">
        <v>103</v>
      </c>
      <c r="M94" s="38">
        <v>0.2449</v>
      </c>
      <c r="N94" s="38">
        <v>0.2449</v>
      </c>
      <c r="O94" s="38"/>
      <c r="P94" s="38">
        <v>0.2449</v>
      </c>
      <c r="Q94" s="38">
        <v>0.2449</v>
      </c>
      <c r="R94" s="38"/>
      <c r="S94" s="38" t="s">
        <v>364</v>
      </c>
      <c r="T94" s="38" t="s">
        <v>364</v>
      </c>
      <c r="U94" s="63" t="s">
        <v>39</v>
      </c>
      <c r="V94" s="34"/>
    </row>
    <row r="95" s="2" customFormat="1" ht="70" spans="1:22">
      <c r="A95" s="25">
        <v>4</v>
      </c>
      <c r="B95" s="35" t="s">
        <v>368</v>
      </c>
      <c r="C95" s="34" t="s">
        <v>70</v>
      </c>
      <c r="D95" s="34" t="s">
        <v>102</v>
      </c>
      <c r="E95" s="35" t="s">
        <v>43</v>
      </c>
      <c r="F95" s="52" t="s">
        <v>369</v>
      </c>
      <c r="G95" s="39">
        <v>1800</v>
      </c>
      <c r="H95" s="34" t="s">
        <v>53</v>
      </c>
      <c r="I95" s="52" t="s">
        <v>370</v>
      </c>
      <c r="J95" s="52"/>
      <c r="K95" s="38">
        <v>115</v>
      </c>
      <c r="L95" s="38">
        <v>103</v>
      </c>
      <c r="M95" s="38">
        <v>1.35</v>
      </c>
      <c r="N95" s="38">
        <v>1.35</v>
      </c>
      <c r="O95" s="38"/>
      <c r="P95" s="38">
        <v>2.7</v>
      </c>
      <c r="Q95" s="38">
        <v>2.7</v>
      </c>
      <c r="R95" s="38"/>
      <c r="S95" s="38" t="s">
        <v>364</v>
      </c>
      <c r="T95" s="38" t="s">
        <v>371</v>
      </c>
      <c r="U95" s="63" t="s">
        <v>39</v>
      </c>
      <c r="V95" s="34"/>
    </row>
    <row r="96" s="7" customFormat="1" ht="175" spans="1:22">
      <c r="A96" s="25">
        <v>5</v>
      </c>
      <c r="B96" s="35" t="s">
        <v>372</v>
      </c>
      <c r="C96" s="34" t="s">
        <v>32</v>
      </c>
      <c r="D96" s="34" t="s">
        <v>102</v>
      </c>
      <c r="E96" s="35" t="s">
        <v>43</v>
      </c>
      <c r="F96" s="40" t="s">
        <v>373</v>
      </c>
      <c r="G96" s="39">
        <v>150</v>
      </c>
      <c r="H96" s="34" t="s">
        <v>53</v>
      </c>
      <c r="I96" s="35" t="s">
        <v>374</v>
      </c>
      <c r="J96" s="35"/>
      <c r="K96" s="38">
        <v>115</v>
      </c>
      <c r="L96" s="38">
        <v>103</v>
      </c>
      <c r="M96" s="38">
        <v>0.25</v>
      </c>
      <c r="N96" s="38">
        <v>0.25</v>
      </c>
      <c r="O96" s="38"/>
      <c r="P96" s="38">
        <v>0.5</v>
      </c>
      <c r="Q96" s="38">
        <v>0.5</v>
      </c>
      <c r="R96" s="38"/>
      <c r="S96" s="38" t="s">
        <v>364</v>
      </c>
      <c r="T96" s="38" t="s">
        <v>371</v>
      </c>
      <c r="U96" s="63" t="s">
        <v>39</v>
      </c>
      <c r="V96" s="34"/>
    </row>
    <row r="97" s="7" customFormat="1" ht="52.5" spans="1:22">
      <c r="A97" s="25">
        <v>6</v>
      </c>
      <c r="B97" s="51" t="s">
        <v>375</v>
      </c>
      <c r="C97" s="25" t="s">
        <v>32</v>
      </c>
      <c r="D97" s="25" t="s">
        <v>102</v>
      </c>
      <c r="E97" s="43" t="s">
        <v>43</v>
      </c>
      <c r="F97" s="35" t="s">
        <v>376</v>
      </c>
      <c r="G97" s="34">
        <v>75</v>
      </c>
      <c r="H97" s="28" t="s">
        <v>36</v>
      </c>
      <c r="I97" s="52" t="s">
        <v>377</v>
      </c>
      <c r="J97" s="52"/>
      <c r="K97" s="37">
        <v>5</v>
      </c>
      <c r="L97" s="38">
        <v>8</v>
      </c>
      <c r="M97" s="38">
        <v>0.0711</v>
      </c>
      <c r="N97" s="38">
        <v>0.0239</v>
      </c>
      <c r="O97" s="38">
        <v>0.472</v>
      </c>
      <c r="P97" s="38">
        <v>0.0711</v>
      </c>
      <c r="Q97" s="38">
        <v>0.0239</v>
      </c>
      <c r="R97" s="38">
        <v>0.472</v>
      </c>
      <c r="S97" s="38" t="s">
        <v>364</v>
      </c>
      <c r="T97" s="38" t="s">
        <v>364</v>
      </c>
      <c r="U97" s="63" t="s">
        <v>39</v>
      </c>
      <c r="V97" s="38" t="s">
        <v>40</v>
      </c>
    </row>
    <row r="98" s="2" customFormat="1" ht="227.5" spans="1:22">
      <c r="A98" s="25">
        <v>7</v>
      </c>
      <c r="B98" s="51" t="s">
        <v>378</v>
      </c>
      <c r="C98" s="25" t="s">
        <v>32</v>
      </c>
      <c r="D98" s="25" t="s">
        <v>102</v>
      </c>
      <c r="E98" s="43" t="s">
        <v>43</v>
      </c>
      <c r="F98" s="35" t="s">
        <v>379</v>
      </c>
      <c r="G98" s="34">
        <v>128</v>
      </c>
      <c r="H98" s="28" t="s">
        <v>36</v>
      </c>
      <c r="I98" s="35" t="s">
        <v>380</v>
      </c>
      <c r="J98" s="35"/>
      <c r="K98" s="38">
        <v>115</v>
      </c>
      <c r="L98" s="38">
        <v>103</v>
      </c>
      <c r="M98" s="38">
        <v>0.0815</v>
      </c>
      <c r="N98" s="38">
        <v>0.0815</v>
      </c>
      <c r="O98" s="38"/>
      <c r="P98" s="38">
        <v>0.0815</v>
      </c>
      <c r="Q98" s="38">
        <v>0.0815</v>
      </c>
      <c r="R98" s="38"/>
      <c r="S98" s="38" t="s">
        <v>364</v>
      </c>
      <c r="T98" s="38" t="s">
        <v>381</v>
      </c>
      <c r="U98" s="63" t="s">
        <v>39</v>
      </c>
      <c r="V98" s="38" t="s">
        <v>40</v>
      </c>
    </row>
    <row r="99" s="2" customFormat="1" ht="35" spans="1:22">
      <c r="A99" s="44" t="s">
        <v>382</v>
      </c>
      <c r="B99" s="33" t="s">
        <v>383</v>
      </c>
      <c r="C99" s="37"/>
      <c r="D99" s="37"/>
      <c r="E99" s="52"/>
      <c r="F99" s="45">
        <v>1</v>
      </c>
      <c r="G99" s="46">
        <f>SUM(G100:G100)</f>
        <v>400</v>
      </c>
      <c r="H99" s="37"/>
      <c r="I99" s="52"/>
      <c r="J99" s="52"/>
      <c r="K99" s="38"/>
      <c r="L99" s="38"/>
      <c r="M99" s="38"/>
      <c r="N99" s="38"/>
      <c r="O99" s="38"/>
      <c r="P99" s="38"/>
      <c r="Q99" s="38"/>
      <c r="R99" s="38"/>
      <c r="S99" s="51"/>
      <c r="T99" s="51"/>
      <c r="U99" s="51"/>
      <c r="V99" s="51"/>
    </row>
    <row r="100" s="2" customFormat="1" ht="35" spans="1:22">
      <c r="A100" s="25">
        <v>1</v>
      </c>
      <c r="B100" s="35" t="s">
        <v>384</v>
      </c>
      <c r="C100" s="34" t="s">
        <v>32</v>
      </c>
      <c r="D100" s="34" t="s">
        <v>211</v>
      </c>
      <c r="E100" s="35" t="s">
        <v>43</v>
      </c>
      <c r="F100" s="35" t="s">
        <v>385</v>
      </c>
      <c r="G100" s="39">
        <v>400</v>
      </c>
      <c r="H100" s="34" t="s">
        <v>53</v>
      </c>
      <c r="I100" s="35" t="s">
        <v>386</v>
      </c>
      <c r="J100" s="35"/>
      <c r="K100" s="38">
        <v>98</v>
      </c>
      <c r="L100" s="38"/>
      <c r="M100" s="38">
        <v>0.0117</v>
      </c>
      <c r="N100" s="38">
        <v>0.0117</v>
      </c>
      <c r="O100" s="38"/>
      <c r="P100" s="38">
        <v>0.0584</v>
      </c>
      <c r="Q100" s="38">
        <v>0.0584</v>
      </c>
      <c r="R100" s="38"/>
      <c r="S100" s="38" t="s">
        <v>316</v>
      </c>
      <c r="T100" s="38" t="s">
        <v>387</v>
      </c>
      <c r="U100" s="63" t="s">
        <v>39</v>
      </c>
      <c r="V100" s="34"/>
    </row>
    <row r="101" s="2" customFormat="1" ht="17.5" spans="1:22">
      <c r="A101" s="44" t="s">
        <v>388</v>
      </c>
      <c r="B101" s="33" t="s">
        <v>389</v>
      </c>
      <c r="C101" s="37"/>
      <c r="D101" s="37"/>
      <c r="E101" s="52"/>
      <c r="F101" s="45">
        <f>F102+F104+F140+F159</f>
        <v>37</v>
      </c>
      <c r="G101" s="46">
        <f>G102+G104+G140+G159</f>
        <v>38454</v>
      </c>
      <c r="H101" s="37"/>
      <c r="I101" s="52"/>
      <c r="J101" s="52"/>
      <c r="K101" s="38"/>
      <c r="L101" s="38"/>
      <c r="M101" s="38"/>
      <c r="N101" s="38"/>
      <c r="O101" s="38"/>
      <c r="P101" s="38"/>
      <c r="Q101" s="38"/>
      <c r="R101" s="38"/>
      <c r="S101" s="51"/>
      <c r="T101" s="51"/>
      <c r="U101" s="51"/>
      <c r="V101" s="51"/>
    </row>
    <row r="102" s="2" customFormat="1" ht="35" spans="1:22">
      <c r="A102" s="34" t="s">
        <v>29</v>
      </c>
      <c r="B102" s="41" t="s">
        <v>390</v>
      </c>
      <c r="C102" s="37"/>
      <c r="D102" s="34"/>
      <c r="E102" s="35"/>
      <c r="F102" s="34">
        <v>1</v>
      </c>
      <c r="G102" s="39">
        <f>G103</f>
        <v>200</v>
      </c>
      <c r="H102" s="37"/>
      <c r="I102" s="52"/>
      <c r="J102" s="52"/>
      <c r="K102" s="38"/>
      <c r="L102" s="38"/>
      <c r="M102" s="38"/>
      <c r="N102" s="38"/>
      <c r="O102" s="38"/>
      <c r="P102" s="38"/>
      <c r="Q102" s="38"/>
      <c r="R102" s="38"/>
      <c r="S102" s="51"/>
      <c r="T102" s="51"/>
      <c r="U102" s="51"/>
      <c r="V102" s="51"/>
    </row>
    <row r="103" s="2" customFormat="1" ht="87.5" spans="1:22">
      <c r="A103" s="34">
        <v>1</v>
      </c>
      <c r="B103" s="35" t="s">
        <v>390</v>
      </c>
      <c r="C103" s="37" t="s">
        <v>32</v>
      </c>
      <c r="D103" s="34" t="s">
        <v>211</v>
      </c>
      <c r="E103" s="35" t="s">
        <v>43</v>
      </c>
      <c r="F103" s="35" t="s">
        <v>391</v>
      </c>
      <c r="G103" s="39">
        <v>200</v>
      </c>
      <c r="H103" s="38" t="s">
        <v>392</v>
      </c>
      <c r="I103" s="52" t="s">
        <v>393</v>
      </c>
      <c r="J103" s="52"/>
      <c r="K103" s="38">
        <v>5</v>
      </c>
      <c r="L103" s="38">
        <v>5</v>
      </c>
      <c r="M103" s="38">
        <v>0.53</v>
      </c>
      <c r="N103" s="38">
        <v>0.21</v>
      </c>
      <c r="O103" s="38">
        <v>0.32</v>
      </c>
      <c r="P103" s="38">
        <v>2.33</v>
      </c>
      <c r="Q103" s="38">
        <v>1.05</v>
      </c>
      <c r="R103" s="38">
        <v>1.28</v>
      </c>
      <c r="S103" s="38" t="s">
        <v>394</v>
      </c>
      <c r="T103" s="38" t="s">
        <v>394</v>
      </c>
      <c r="U103" s="63" t="s">
        <v>39</v>
      </c>
      <c r="V103" s="34"/>
    </row>
    <row r="104" s="2" customFormat="1" ht="50" customHeight="1" spans="1:22">
      <c r="A104" s="34" t="s">
        <v>46</v>
      </c>
      <c r="B104" s="41" t="s">
        <v>395</v>
      </c>
      <c r="C104" s="37"/>
      <c r="D104" s="37"/>
      <c r="E104" s="52"/>
      <c r="F104" s="34">
        <v>35</v>
      </c>
      <c r="G104" s="39">
        <f>SUM(G105:G139)</f>
        <v>30254</v>
      </c>
      <c r="H104" s="37"/>
      <c r="I104" s="52"/>
      <c r="J104" s="52"/>
      <c r="K104" s="38"/>
      <c r="L104" s="38"/>
      <c r="M104" s="38"/>
      <c r="N104" s="38"/>
      <c r="O104" s="38"/>
      <c r="P104" s="38"/>
      <c r="Q104" s="38"/>
      <c r="R104" s="38"/>
      <c r="S104" s="51"/>
      <c r="T104" s="51"/>
      <c r="U104" s="51"/>
      <c r="V104" s="51"/>
    </row>
    <row r="105" s="2" customFormat="1" ht="156" customHeight="1" spans="1:22">
      <c r="A105" s="25">
        <v>1</v>
      </c>
      <c r="B105" s="35" t="s">
        <v>396</v>
      </c>
      <c r="C105" s="34" t="s">
        <v>32</v>
      </c>
      <c r="D105" s="34" t="s">
        <v>102</v>
      </c>
      <c r="E105" s="35" t="s">
        <v>43</v>
      </c>
      <c r="F105" s="35" t="s">
        <v>397</v>
      </c>
      <c r="G105" s="39">
        <v>8000</v>
      </c>
      <c r="H105" s="34" t="s">
        <v>398</v>
      </c>
      <c r="I105" s="35" t="s">
        <v>393</v>
      </c>
      <c r="J105" s="35"/>
      <c r="K105" s="38">
        <v>6</v>
      </c>
      <c r="L105" s="38">
        <v>6</v>
      </c>
      <c r="M105" s="38">
        <v>0.43</v>
      </c>
      <c r="N105" s="38">
        <v>0.21</v>
      </c>
      <c r="O105" s="38">
        <v>0.22</v>
      </c>
      <c r="P105" s="38">
        <v>1.76</v>
      </c>
      <c r="Q105" s="38">
        <v>0.85</v>
      </c>
      <c r="R105" s="38">
        <v>0.91</v>
      </c>
      <c r="S105" s="38" t="s">
        <v>55</v>
      </c>
      <c r="T105" s="38" t="s">
        <v>177</v>
      </c>
      <c r="U105" s="63" t="s">
        <v>39</v>
      </c>
      <c r="V105" s="34"/>
    </row>
    <row r="106" s="2" customFormat="1" ht="52.5" spans="1:22">
      <c r="A106" s="25">
        <v>2</v>
      </c>
      <c r="B106" s="35" t="s">
        <v>399</v>
      </c>
      <c r="C106" s="34" t="s">
        <v>32</v>
      </c>
      <c r="D106" s="34" t="s">
        <v>211</v>
      </c>
      <c r="E106" s="35" t="s">
        <v>400</v>
      </c>
      <c r="F106" s="35" t="s">
        <v>401</v>
      </c>
      <c r="G106" s="39">
        <v>570</v>
      </c>
      <c r="H106" s="37" t="s">
        <v>53</v>
      </c>
      <c r="I106" s="35" t="s">
        <v>402</v>
      </c>
      <c r="J106" s="35"/>
      <c r="K106" s="38">
        <v>2</v>
      </c>
      <c r="L106" s="38">
        <v>1</v>
      </c>
      <c r="M106" s="38">
        <v>0.53</v>
      </c>
      <c r="N106" s="38">
        <v>0.21</v>
      </c>
      <c r="O106" s="38">
        <v>0.32</v>
      </c>
      <c r="P106" s="38">
        <v>2.33</v>
      </c>
      <c r="Q106" s="38">
        <v>1.05</v>
      </c>
      <c r="R106" s="38">
        <v>1.28</v>
      </c>
      <c r="S106" s="38" t="s">
        <v>233</v>
      </c>
      <c r="T106" s="38" t="s">
        <v>308</v>
      </c>
      <c r="U106" s="63" t="s">
        <v>39</v>
      </c>
      <c r="V106" s="34"/>
    </row>
    <row r="107" s="2" customFormat="1" ht="52.5" spans="1:22">
      <c r="A107" s="25">
        <v>3</v>
      </c>
      <c r="B107" s="35" t="s">
        <v>403</v>
      </c>
      <c r="C107" s="34" t="s">
        <v>32</v>
      </c>
      <c r="D107" s="34" t="s">
        <v>102</v>
      </c>
      <c r="E107" s="35" t="s">
        <v>404</v>
      </c>
      <c r="F107" s="35" t="s">
        <v>405</v>
      </c>
      <c r="G107" s="39">
        <v>392</v>
      </c>
      <c r="H107" s="34" t="s">
        <v>53</v>
      </c>
      <c r="I107" s="35" t="s">
        <v>406</v>
      </c>
      <c r="J107" s="35"/>
      <c r="K107" s="38"/>
      <c r="L107" s="38">
        <v>2</v>
      </c>
      <c r="M107" s="38">
        <v>0.13</v>
      </c>
      <c r="N107" s="38">
        <v>0.016</v>
      </c>
      <c r="O107" s="38">
        <v>0.114</v>
      </c>
      <c r="P107" s="38">
        <v>0.53</v>
      </c>
      <c r="Q107" s="38">
        <v>0.06</v>
      </c>
      <c r="R107" s="38">
        <v>0.47</v>
      </c>
      <c r="S107" s="38" t="s">
        <v>233</v>
      </c>
      <c r="T107" s="38" t="s">
        <v>133</v>
      </c>
      <c r="U107" s="63" t="s">
        <v>39</v>
      </c>
      <c r="V107" s="34"/>
    </row>
    <row r="108" s="2" customFormat="1" ht="52.5" spans="1:22">
      <c r="A108" s="25">
        <v>4</v>
      </c>
      <c r="B108" s="35" t="s">
        <v>407</v>
      </c>
      <c r="C108" s="34" t="s">
        <v>32</v>
      </c>
      <c r="D108" s="34" t="s">
        <v>33</v>
      </c>
      <c r="E108" s="35" t="s">
        <v>408</v>
      </c>
      <c r="F108" s="35" t="s">
        <v>409</v>
      </c>
      <c r="G108" s="39">
        <v>386</v>
      </c>
      <c r="H108" s="34" t="s">
        <v>53</v>
      </c>
      <c r="I108" s="35" t="s">
        <v>410</v>
      </c>
      <c r="J108" s="35"/>
      <c r="K108" s="38">
        <v>3</v>
      </c>
      <c r="L108" s="38"/>
      <c r="M108" s="38">
        <v>0.0745</v>
      </c>
      <c r="N108" s="38">
        <v>0.0345</v>
      </c>
      <c r="O108" s="38">
        <v>0.04</v>
      </c>
      <c r="P108" s="38">
        <v>0.3168</v>
      </c>
      <c r="Q108" s="38">
        <v>0.1668</v>
      </c>
      <c r="R108" s="38">
        <v>0.15</v>
      </c>
      <c r="S108" s="38" t="s">
        <v>233</v>
      </c>
      <c r="T108" s="38" t="s">
        <v>266</v>
      </c>
      <c r="U108" s="63" t="s">
        <v>39</v>
      </c>
      <c r="V108" s="34"/>
    </row>
    <row r="109" s="2" customFormat="1" ht="52.5" spans="1:22">
      <c r="A109" s="25">
        <v>5</v>
      </c>
      <c r="B109" s="35" t="s">
        <v>411</v>
      </c>
      <c r="C109" s="34" t="s">
        <v>32</v>
      </c>
      <c r="D109" s="34" t="s">
        <v>33</v>
      </c>
      <c r="E109" s="35" t="s">
        <v>412</v>
      </c>
      <c r="F109" s="35" t="s">
        <v>413</v>
      </c>
      <c r="G109" s="39">
        <v>1000</v>
      </c>
      <c r="H109" s="34" t="s">
        <v>53</v>
      </c>
      <c r="I109" s="35" t="s">
        <v>414</v>
      </c>
      <c r="J109" s="35"/>
      <c r="K109" s="38">
        <v>1</v>
      </c>
      <c r="L109" s="38"/>
      <c r="M109" s="38">
        <v>0.0414</v>
      </c>
      <c r="N109" s="38">
        <v>0.0214</v>
      </c>
      <c r="O109" s="38">
        <v>0.02</v>
      </c>
      <c r="P109" s="38">
        <v>0.207</v>
      </c>
      <c r="Q109" s="38">
        <v>0.094</v>
      </c>
      <c r="R109" s="38">
        <v>0.113</v>
      </c>
      <c r="S109" s="38" t="s">
        <v>176</v>
      </c>
      <c r="T109" s="38" t="s">
        <v>266</v>
      </c>
      <c r="U109" s="63" t="s">
        <v>39</v>
      </c>
      <c r="V109" s="34"/>
    </row>
    <row r="110" s="2" customFormat="1" ht="172" customHeight="1" spans="1:22">
      <c r="A110" s="25">
        <v>6</v>
      </c>
      <c r="B110" s="35" t="s">
        <v>415</v>
      </c>
      <c r="C110" s="34" t="s">
        <v>32</v>
      </c>
      <c r="D110" s="34" t="s">
        <v>33</v>
      </c>
      <c r="E110" s="35" t="s">
        <v>416</v>
      </c>
      <c r="F110" s="40" t="s">
        <v>417</v>
      </c>
      <c r="G110" s="39">
        <v>500</v>
      </c>
      <c r="H110" s="37" t="s">
        <v>53</v>
      </c>
      <c r="I110" s="52" t="s">
        <v>274</v>
      </c>
      <c r="J110" s="52"/>
      <c r="K110" s="38">
        <v>2</v>
      </c>
      <c r="L110" s="38">
        <v>4</v>
      </c>
      <c r="M110" s="38">
        <v>1.11</v>
      </c>
      <c r="N110" s="38">
        <v>0.36</v>
      </c>
      <c r="O110" s="38">
        <v>0.75</v>
      </c>
      <c r="P110" s="38">
        <v>4.44</v>
      </c>
      <c r="Q110" s="38">
        <v>1.44</v>
      </c>
      <c r="R110" s="38">
        <v>3</v>
      </c>
      <c r="S110" s="38" t="s">
        <v>233</v>
      </c>
      <c r="T110" s="38" t="s">
        <v>233</v>
      </c>
      <c r="U110" s="63" t="s">
        <v>39</v>
      </c>
      <c r="V110" s="38"/>
    </row>
    <row r="111" s="2" customFormat="1" ht="192.5" spans="1:22">
      <c r="A111" s="25">
        <v>7</v>
      </c>
      <c r="B111" s="35" t="s">
        <v>418</v>
      </c>
      <c r="C111" s="34" t="s">
        <v>32</v>
      </c>
      <c r="D111" s="34" t="s">
        <v>33</v>
      </c>
      <c r="E111" s="35" t="s">
        <v>419</v>
      </c>
      <c r="F111" s="40" t="s">
        <v>420</v>
      </c>
      <c r="G111" s="39">
        <v>450</v>
      </c>
      <c r="H111" s="37" t="s">
        <v>53</v>
      </c>
      <c r="I111" s="52" t="s">
        <v>274</v>
      </c>
      <c r="J111" s="52"/>
      <c r="K111" s="38">
        <v>12</v>
      </c>
      <c r="L111" s="38">
        <v>24</v>
      </c>
      <c r="M111" s="38">
        <v>3.53</v>
      </c>
      <c r="N111" s="38">
        <v>1.25</v>
      </c>
      <c r="O111" s="38">
        <v>2.28</v>
      </c>
      <c r="P111" s="38">
        <v>14.12</v>
      </c>
      <c r="Q111" s="38">
        <v>5</v>
      </c>
      <c r="R111" s="38">
        <v>9.12</v>
      </c>
      <c r="S111" s="38" t="s">
        <v>233</v>
      </c>
      <c r="T111" s="38" t="s">
        <v>283</v>
      </c>
      <c r="U111" s="63" t="s">
        <v>39</v>
      </c>
      <c r="V111" s="38"/>
    </row>
    <row r="112" s="2" customFormat="1" ht="52.5" spans="1:22">
      <c r="A112" s="25">
        <v>8</v>
      </c>
      <c r="B112" s="35" t="s">
        <v>421</v>
      </c>
      <c r="C112" s="34" t="s">
        <v>32</v>
      </c>
      <c r="D112" s="34" t="s">
        <v>42</v>
      </c>
      <c r="E112" s="35" t="s">
        <v>422</v>
      </c>
      <c r="F112" s="40" t="s">
        <v>423</v>
      </c>
      <c r="G112" s="39">
        <v>450</v>
      </c>
      <c r="H112" s="37" t="s">
        <v>53</v>
      </c>
      <c r="I112" s="52" t="s">
        <v>424</v>
      </c>
      <c r="J112" s="52"/>
      <c r="K112" s="38"/>
      <c r="L112" s="38">
        <v>1</v>
      </c>
      <c r="M112" s="38">
        <v>0.0494</v>
      </c>
      <c r="N112" s="38">
        <v>0.0072</v>
      </c>
      <c r="O112" s="38">
        <v>0.0422</v>
      </c>
      <c r="P112" s="38">
        <v>0.2028</v>
      </c>
      <c r="Q112" s="38">
        <v>0.0295</v>
      </c>
      <c r="R112" s="38">
        <v>0.1733</v>
      </c>
      <c r="S112" s="38" t="s">
        <v>233</v>
      </c>
      <c r="T112" s="38" t="s">
        <v>233</v>
      </c>
      <c r="U112" s="63" t="s">
        <v>39</v>
      </c>
      <c r="V112" s="38"/>
    </row>
    <row r="113" s="2" customFormat="1" ht="80" customHeight="1" spans="1:22">
      <c r="A113" s="25">
        <v>9</v>
      </c>
      <c r="B113" s="35" t="s">
        <v>425</v>
      </c>
      <c r="C113" s="34" t="s">
        <v>32</v>
      </c>
      <c r="D113" s="34" t="s">
        <v>42</v>
      </c>
      <c r="E113" s="35" t="s">
        <v>426</v>
      </c>
      <c r="F113" s="40" t="s">
        <v>427</v>
      </c>
      <c r="G113" s="39">
        <v>1319</v>
      </c>
      <c r="H113" s="37" t="s">
        <v>53</v>
      </c>
      <c r="I113" s="52" t="s">
        <v>428</v>
      </c>
      <c r="J113" s="52"/>
      <c r="K113" s="38"/>
      <c r="L113" s="38">
        <v>2</v>
      </c>
      <c r="M113" s="38">
        <v>0.0964</v>
      </c>
      <c r="N113" s="38">
        <v>0.0132</v>
      </c>
      <c r="O113" s="38">
        <v>0.0832</v>
      </c>
      <c r="P113" s="38">
        <v>0.3978</v>
      </c>
      <c r="Q113" s="38">
        <v>0.0345</v>
      </c>
      <c r="R113" s="38">
        <v>0.3633</v>
      </c>
      <c r="S113" s="38" t="s">
        <v>55</v>
      </c>
      <c r="T113" s="38" t="s">
        <v>55</v>
      </c>
      <c r="U113" s="63" t="s">
        <v>39</v>
      </c>
      <c r="V113" s="38"/>
    </row>
    <row r="114" s="2" customFormat="1" ht="52.5" spans="1:22">
      <c r="A114" s="25">
        <v>10</v>
      </c>
      <c r="B114" s="40" t="s">
        <v>429</v>
      </c>
      <c r="C114" s="38" t="s">
        <v>32</v>
      </c>
      <c r="D114" s="34" t="s">
        <v>42</v>
      </c>
      <c r="E114" s="40" t="s">
        <v>430</v>
      </c>
      <c r="F114" s="40" t="s">
        <v>431</v>
      </c>
      <c r="G114" s="39">
        <v>970</v>
      </c>
      <c r="H114" s="38" t="s">
        <v>392</v>
      </c>
      <c r="I114" s="52" t="s">
        <v>428</v>
      </c>
      <c r="J114" s="52"/>
      <c r="K114" s="37">
        <v>1</v>
      </c>
      <c r="L114" s="37"/>
      <c r="M114" s="38">
        <v>0.0482</v>
      </c>
      <c r="N114" s="38">
        <v>0.0302</v>
      </c>
      <c r="O114" s="38">
        <v>0.018</v>
      </c>
      <c r="P114" s="38">
        <v>0.2357</v>
      </c>
      <c r="Q114" s="38">
        <v>0.1492</v>
      </c>
      <c r="R114" s="38">
        <v>0.0865</v>
      </c>
      <c r="S114" s="38" t="s">
        <v>55</v>
      </c>
      <c r="T114" s="38" t="s">
        <v>55</v>
      </c>
      <c r="U114" s="70">
        <v>2023.1</v>
      </c>
      <c r="V114" s="38"/>
    </row>
    <row r="115" s="5" customFormat="1" ht="87.5" spans="1:22">
      <c r="A115" s="25">
        <v>11</v>
      </c>
      <c r="B115" s="40" t="s">
        <v>432</v>
      </c>
      <c r="C115" s="38" t="s">
        <v>32</v>
      </c>
      <c r="D115" s="34" t="s">
        <v>42</v>
      </c>
      <c r="E115" s="40" t="s">
        <v>433</v>
      </c>
      <c r="F115" s="40" t="s">
        <v>434</v>
      </c>
      <c r="G115" s="39">
        <v>2600</v>
      </c>
      <c r="H115" s="38" t="s">
        <v>392</v>
      </c>
      <c r="I115" s="52" t="s">
        <v>435</v>
      </c>
      <c r="J115" s="52"/>
      <c r="K115" s="37">
        <v>5</v>
      </c>
      <c r="L115" s="37"/>
      <c r="M115" s="38">
        <v>0.0707</v>
      </c>
      <c r="N115" s="38">
        <v>0.0264</v>
      </c>
      <c r="O115" s="38">
        <v>0.0443</v>
      </c>
      <c r="P115" s="38">
        <v>0.3456</v>
      </c>
      <c r="Q115" s="38">
        <v>0.1299</v>
      </c>
      <c r="R115" s="38">
        <v>0.2157</v>
      </c>
      <c r="S115" s="38" t="s">
        <v>55</v>
      </c>
      <c r="T115" s="38" t="s">
        <v>55</v>
      </c>
      <c r="U115" s="38" t="s">
        <v>39</v>
      </c>
      <c r="V115" s="38"/>
    </row>
    <row r="116" s="5" customFormat="1" ht="52.5" spans="1:22">
      <c r="A116" s="25">
        <v>12</v>
      </c>
      <c r="B116" s="40" t="s">
        <v>436</v>
      </c>
      <c r="C116" s="38" t="s">
        <v>32</v>
      </c>
      <c r="D116" s="34" t="s">
        <v>42</v>
      </c>
      <c r="E116" s="40" t="s">
        <v>295</v>
      </c>
      <c r="F116" s="40" t="s">
        <v>437</v>
      </c>
      <c r="G116" s="39">
        <v>1100</v>
      </c>
      <c r="H116" s="38" t="s">
        <v>392</v>
      </c>
      <c r="I116" s="52" t="s">
        <v>438</v>
      </c>
      <c r="J116" s="52"/>
      <c r="K116" s="38">
        <v>1</v>
      </c>
      <c r="L116" s="38"/>
      <c r="M116" s="38">
        <v>0.032</v>
      </c>
      <c r="N116" s="38">
        <v>0.021</v>
      </c>
      <c r="O116" s="38">
        <v>0.011</v>
      </c>
      <c r="P116" s="38">
        <v>0.1451</v>
      </c>
      <c r="Q116" s="38">
        <v>0.0945</v>
      </c>
      <c r="R116" s="38">
        <v>0.0506</v>
      </c>
      <c r="S116" s="38" t="s">
        <v>55</v>
      </c>
      <c r="T116" s="38" t="s">
        <v>55</v>
      </c>
      <c r="U116" s="38" t="s">
        <v>39</v>
      </c>
      <c r="V116" s="38"/>
    </row>
    <row r="117" s="2" customFormat="1" ht="68" customHeight="1" spans="1:22">
      <c r="A117" s="25">
        <v>13</v>
      </c>
      <c r="B117" s="40" t="s">
        <v>439</v>
      </c>
      <c r="C117" s="38" t="s">
        <v>32</v>
      </c>
      <c r="D117" s="34" t="s">
        <v>42</v>
      </c>
      <c r="E117" s="40" t="s">
        <v>440</v>
      </c>
      <c r="F117" s="40" t="s">
        <v>441</v>
      </c>
      <c r="G117" s="39">
        <v>1500</v>
      </c>
      <c r="H117" s="38" t="s">
        <v>392</v>
      </c>
      <c r="I117" s="52" t="s">
        <v>442</v>
      </c>
      <c r="J117" s="52"/>
      <c r="K117" s="37"/>
      <c r="L117" s="37">
        <v>4</v>
      </c>
      <c r="M117" s="38">
        <v>0.3096</v>
      </c>
      <c r="N117" s="38">
        <v>0.0338</v>
      </c>
      <c r="O117" s="38">
        <v>0.2758</v>
      </c>
      <c r="P117" s="38">
        <v>1.6199</v>
      </c>
      <c r="Q117" s="38">
        <v>0.1859</v>
      </c>
      <c r="R117" s="38">
        <v>1.434</v>
      </c>
      <c r="S117" s="38" t="s">
        <v>55</v>
      </c>
      <c r="T117" s="38" t="s">
        <v>55</v>
      </c>
      <c r="U117" s="38" t="s">
        <v>39</v>
      </c>
      <c r="V117" s="38"/>
    </row>
    <row r="118" s="2" customFormat="1" ht="70" spans="1:22">
      <c r="A118" s="25">
        <v>14</v>
      </c>
      <c r="B118" s="35" t="s">
        <v>443</v>
      </c>
      <c r="C118" s="34" t="s">
        <v>32</v>
      </c>
      <c r="D118" s="34" t="s">
        <v>292</v>
      </c>
      <c r="E118" s="35" t="s">
        <v>444</v>
      </c>
      <c r="F118" s="40" t="s">
        <v>445</v>
      </c>
      <c r="G118" s="39">
        <v>376</v>
      </c>
      <c r="H118" s="37" t="s">
        <v>53</v>
      </c>
      <c r="I118" s="52" t="s">
        <v>446</v>
      </c>
      <c r="J118" s="52"/>
      <c r="K118" s="38">
        <v>1</v>
      </c>
      <c r="L118" s="38"/>
      <c r="M118" s="38">
        <v>0.026</v>
      </c>
      <c r="N118" s="38">
        <v>0.012</v>
      </c>
      <c r="O118" s="38">
        <v>0.014</v>
      </c>
      <c r="P118" s="38">
        <v>0.1248</v>
      </c>
      <c r="Q118" s="38">
        <v>0.0576</v>
      </c>
      <c r="R118" s="38">
        <v>0.0672</v>
      </c>
      <c r="S118" s="38" t="s">
        <v>233</v>
      </c>
      <c r="T118" s="38" t="s">
        <v>295</v>
      </c>
      <c r="U118" s="63" t="s">
        <v>39</v>
      </c>
      <c r="V118" s="38"/>
    </row>
    <row r="119" s="2" customFormat="1" ht="57" customHeight="1" spans="1:22">
      <c r="A119" s="25">
        <v>15</v>
      </c>
      <c r="B119" s="35" t="s">
        <v>447</v>
      </c>
      <c r="C119" s="34" t="s">
        <v>32</v>
      </c>
      <c r="D119" s="34" t="s">
        <v>292</v>
      </c>
      <c r="E119" s="35" t="s">
        <v>448</v>
      </c>
      <c r="F119" s="40" t="s">
        <v>449</v>
      </c>
      <c r="G119" s="39">
        <v>357</v>
      </c>
      <c r="H119" s="37" t="s">
        <v>53</v>
      </c>
      <c r="I119" s="52" t="s">
        <v>424</v>
      </c>
      <c r="J119" s="52"/>
      <c r="K119" s="38"/>
      <c r="L119" s="38">
        <v>2</v>
      </c>
      <c r="M119" s="38">
        <v>0.16</v>
      </c>
      <c r="N119" s="38">
        <v>0.02</v>
      </c>
      <c r="O119" s="38">
        <v>0.14</v>
      </c>
      <c r="P119" s="38">
        <v>0.64</v>
      </c>
      <c r="Q119" s="38">
        <v>0.12</v>
      </c>
      <c r="R119" s="38">
        <v>0.52</v>
      </c>
      <c r="S119" s="38" t="s">
        <v>233</v>
      </c>
      <c r="T119" s="38" t="s">
        <v>450</v>
      </c>
      <c r="U119" s="63" t="s">
        <v>39</v>
      </c>
      <c r="V119" s="38"/>
    </row>
    <row r="120" s="2" customFormat="1" ht="35" spans="1:22">
      <c r="A120" s="25">
        <v>16</v>
      </c>
      <c r="B120" s="35" t="s">
        <v>451</v>
      </c>
      <c r="C120" s="34" t="s">
        <v>32</v>
      </c>
      <c r="D120" s="34" t="s">
        <v>102</v>
      </c>
      <c r="E120" s="35" t="s">
        <v>452</v>
      </c>
      <c r="F120" s="40" t="s">
        <v>453</v>
      </c>
      <c r="G120" s="39">
        <v>400</v>
      </c>
      <c r="H120" s="37" t="s">
        <v>53</v>
      </c>
      <c r="I120" s="52" t="s">
        <v>454</v>
      </c>
      <c r="J120" s="52"/>
      <c r="K120" s="38"/>
      <c r="L120" s="38">
        <v>1</v>
      </c>
      <c r="M120" s="38">
        <v>0.39</v>
      </c>
      <c r="N120" s="38">
        <v>0.18</v>
      </c>
      <c r="O120" s="38">
        <v>0.21</v>
      </c>
      <c r="P120" s="38">
        <v>1.74</v>
      </c>
      <c r="Q120" s="38">
        <v>0.9</v>
      </c>
      <c r="R120" s="38">
        <v>0.84</v>
      </c>
      <c r="S120" s="38" t="s">
        <v>233</v>
      </c>
      <c r="T120" s="38" t="s">
        <v>450</v>
      </c>
      <c r="U120" s="63" t="s">
        <v>39</v>
      </c>
      <c r="V120" s="38"/>
    </row>
    <row r="121" s="2" customFormat="1" ht="52.5" spans="1:22">
      <c r="A121" s="25">
        <v>17</v>
      </c>
      <c r="B121" s="35" t="s">
        <v>455</v>
      </c>
      <c r="C121" s="34" t="s">
        <v>70</v>
      </c>
      <c r="D121" s="34" t="s">
        <v>456</v>
      </c>
      <c r="E121" s="35" t="s">
        <v>457</v>
      </c>
      <c r="F121" s="40" t="s">
        <v>458</v>
      </c>
      <c r="G121" s="39">
        <v>535</v>
      </c>
      <c r="H121" s="37" t="s">
        <v>53</v>
      </c>
      <c r="I121" s="52" t="s">
        <v>459</v>
      </c>
      <c r="J121" s="52"/>
      <c r="K121" s="38">
        <v>1</v>
      </c>
      <c r="L121" s="38">
        <v>2</v>
      </c>
      <c r="M121" s="38">
        <v>0.87</v>
      </c>
      <c r="N121" s="38">
        <v>0.29</v>
      </c>
      <c r="O121" s="38">
        <v>0.58</v>
      </c>
      <c r="P121" s="38">
        <v>3.77</v>
      </c>
      <c r="Q121" s="38">
        <v>1.45</v>
      </c>
      <c r="R121" s="38">
        <v>2.32</v>
      </c>
      <c r="S121" s="38" t="s">
        <v>233</v>
      </c>
      <c r="T121" s="38" t="s">
        <v>460</v>
      </c>
      <c r="U121" s="63" t="s">
        <v>39</v>
      </c>
      <c r="V121" s="38"/>
    </row>
    <row r="122" s="2" customFormat="1" ht="70" spans="1:22">
      <c r="A122" s="25">
        <v>18</v>
      </c>
      <c r="B122" s="35" t="s">
        <v>461</v>
      </c>
      <c r="C122" s="34" t="s">
        <v>70</v>
      </c>
      <c r="D122" s="34" t="s">
        <v>456</v>
      </c>
      <c r="E122" s="35" t="s">
        <v>462</v>
      </c>
      <c r="F122" s="40" t="s">
        <v>463</v>
      </c>
      <c r="G122" s="39">
        <v>880</v>
      </c>
      <c r="H122" s="37" t="s">
        <v>53</v>
      </c>
      <c r="I122" s="52" t="s">
        <v>464</v>
      </c>
      <c r="J122" s="52"/>
      <c r="K122" s="38">
        <v>3</v>
      </c>
      <c r="L122" s="38">
        <v>2</v>
      </c>
      <c r="M122" s="38">
        <v>0.91</v>
      </c>
      <c r="N122" s="38">
        <v>0.39</v>
      </c>
      <c r="O122" s="38">
        <v>0.52</v>
      </c>
      <c r="P122" s="38">
        <v>4.03</v>
      </c>
      <c r="Q122" s="38">
        <v>1.95</v>
      </c>
      <c r="R122" s="38">
        <v>2.08</v>
      </c>
      <c r="S122" s="38" t="s">
        <v>233</v>
      </c>
      <c r="T122" s="38" t="s">
        <v>465</v>
      </c>
      <c r="U122" s="63" t="s">
        <v>39</v>
      </c>
      <c r="V122" s="38"/>
    </row>
    <row r="123" s="2" customFormat="1" ht="76" customHeight="1" spans="1:22">
      <c r="A123" s="25">
        <v>19</v>
      </c>
      <c r="B123" s="35" t="s">
        <v>466</v>
      </c>
      <c r="C123" s="34" t="s">
        <v>32</v>
      </c>
      <c r="D123" s="34" t="s">
        <v>102</v>
      </c>
      <c r="E123" s="35" t="s">
        <v>467</v>
      </c>
      <c r="F123" s="40" t="s">
        <v>468</v>
      </c>
      <c r="G123" s="39">
        <v>440</v>
      </c>
      <c r="H123" s="37" t="s">
        <v>53</v>
      </c>
      <c r="I123" s="52" t="s">
        <v>469</v>
      </c>
      <c r="J123" s="52"/>
      <c r="K123" s="38">
        <v>4</v>
      </c>
      <c r="L123" s="38">
        <v>5</v>
      </c>
      <c r="M123" s="38">
        <v>0.7</v>
      </c>
      <c r="N123" s="38">
        <v>0.38</v>
      </c>
      <c r="O123" s="38">
        <v>0.32</v>
      </c>
      <c r="P123" s="38">
        <v>2.8</v>
      </c>
      <c r="Q123" s="38">
        <v>1.52</v>
      </c>
      <c r="R123" s="38">
        <v>1.28</v>
      </c>
      <c r="S123" s="38" t="s">
        <v>233</v>
      </c>
      <c r="T123" s="38" t="s">
        <v>470</v>
      </c>
      <c r="U123" s="63" t="s">
        <v>39</v>
      </c>
      <c r="V123" s="38"/>
    </row>
    <row r="124" s="2" customFormat="1" ht="52.5" spans="1:22">
      <c r="A124" s="25">
        <v>20</v>
      </c>
      <c r="B124" s="35" t="s">
        <v>471</v>
      </c>
      <c r="C124" s="34" t="s">
        <v>32</v>
      </c>
      <c r="D124" s="34" t="s">
        <v>142</v>
      </c>
      <c r="E124" s="35" t="s">
        <v>472</v>
      </c>
      <c r="F124" s="40" t="s">
        <v>473</v>
      </c>
      <c r="G124" s="39">
        <v>501</v>
      </c>
      <c r="H124" s="37" t="s">
        <v>53</v>
      </c>
      <c r="I124" s="52" t="s">
        <v>474</v>
      </c>
      <c r="J124" s="52"/>
      <c r="K124" s="38">
        <v>6</v>
      </c>
      <c r="L124" s="38">
        <v>7</v>
      </c>
      <c r="M124" s="38">
        <v>0.81</v>
      </c>
      <c r="N124" s="38">
        <v>0.45</v>
      </c>
      <c r="O124" s="38">
        <v>0.36</v>
      </c>
      <c r="P124" s="38">
        <v>3.69</v>
      </c>
      <c r="Q124" s="38">
        <v>2.25</v>
      </c>
      <c r="R124" s="38">
        <v>1.44</v>
      </c>
      <c r="S124" s="38" t="s">
        <v>316</v>
      </c>
      <c r="T124" s="38" t="s">
        <v>472</v>
      </c>
      <c r="U124" s="63" t="s">
        <v>39</v>
      </c>
      <c r="V124" s="38" t="s">
        <v>475</v>
      </c>
    </row>
    <row r="125" s="2" customFormat="1" ht="87.5" spans="1:22">
      <c r="A125" s="25">
        <v>21</v>
      </c>
      <c r="B125" s="35" t="s">
        <v>476</v>
      </c>
      <c r="C125" s="34" t="s">
        <v>32</v>
      </c>
      <c r="D125" s="34" t="s">
        <v>456</v>
      </c>
      <c r="E125" s="35" t="s">
        <v>477</v>
      </c>
      <c r="F125" s="40" t="s">
        <v>478</v>
      </c>
      <c r="G125" s="39">
        <v>585</v>
      </c>
      <c r="H125" s="37" t="s">
        <v>53</v>
      </c>
      <c r="I125" s="52" t="s">
        <v>469</v>
      </c>
      <c r="J125" s="52"/>
      <c r="K125" s="38">
        <v>2</v>
      </c>
      <c r="L125" s="38">
        <v>4</v>
      </c>
      <c r="M125" s="38">
        <v>0.59</v>
      </c>
      <c r="N125" s="38">
        <v>0.28</v>
      </c>
      <c r="O125" s="38">
        <v>0.31</v>
      </c>
      <c r="P125" s="38">
        <v>2.64</v>
      </c>
      <c r="Q125" s="38">
        <v>1.4</v>
      </c>
      <c r="R125" s="38">
        <v>1.24</v>
      </c>
      <c r="S125" s="38" t="s">
        <v>233</v>
      </c>
      <c r="T125" s="38" t="s">
        <v>479</v>
      </c>
      <c r="U125" s="63" t="s">
        <v>39</v>
      </c>
      <c r="V125" s="38"/>
    </row>
    <row r="126" s="2" customFormat="1" ht="70" spans="1:22">
      <c r="A126" s="25">
        <v>22</v>
      </c>
      <c r="B126" s="35" t="s">
        <v>480</v>
      </c>
      <c r="C126" s="34" t="s">
        <v>32</v>
      </c>
      <c r="D126" s="34" t="s">
        <v>102</v>
      </c>
      <c r="E126" s="35" t="s">
        <v>481</v>
      </c>
      <c r="F126" s="40" t="s">
        <v>482</v>
      </c>
      <c r="G126" s="39">
        <v>600</v>
      </c>
      <c r="H126" s="37" t="s">
        <v>53</v>
      </c>
      <c r="I126" s="52" t="s">
        <v>469</v>
      </c>
      <c r="J126" s="52"/>
      <c r="K126" s="38"/>
      <c r="L126" s="38">
        <v>2</v>
      </c>
      <c r="M126" s="38">
        <v>0.6</v>
      </c>
      <c r="N126" s="38">
        <v>0.22</v>
      </c>
      <c r="O126" s="38">
        <v>0.38</v>
      </c>
      <c r="P126" s="38">
        <v>2.62</v>
      </c>
      <c r="Q126" s="38">
        <v>1.1</v>
      </c>
      <c r="R126" s="38">
        <v>1.52</v>
      </c>
      <c r="S126" s="38" t="s">
        <v>233</v>
      </c>
      <c r="T126" s="38" t="s">
        <v>483</v>
      </c>
      <c r="U126" s="63" t="s">
        <v>39</v>
      </c>
      <c r="V126" s="38"/>
    </row>
    <row r="127" s="2" customFormat="1" ht="70" spans="1:22">
      <c r="A127" s="25">
        <v>23</v>
      </c>
      <c r="B127" s="35" t="s">
        <v>484</v>
      </c>
      <c r="C127" s="34" t="s">
        <v>32</v>
      </c>
      <c r="D127" s="34" t="s">
        <v>102</v>
      </c>
      <c r="E127" s="35" t="s">
        <v>485</v>
      </c>
      <c r="F127" s="40" t="s">
        <v>486</v>
      </c>
      <c r="G127" s="39">
        <v>88</v>
      </c>
      <c r="H127" s="37" t="s">
        <v>53</v>
      </c>
      <c r="I127" s="52" t="s">
        <v>487</v>
      </c>
      <c r="J127" s="52"/>
      <c r="K127" s="38">
        <v>1</v>
      </c>
      <c r="L127" s="38">
        <v>4</v>
      </c>
      <c r="M127" s="38">
        <v>0.51</v>
      </c>
      <c r="N127" s="38">
        <v>0.22</v>
      </c>
      <c r="O127" s="38">
        <v>0.29</v>
      </c>
      <c r="P127" s="38">
        <v>2.26</v>
      </c>
      <c r="Q127" s="38">
        <v>1.1</v>
      </c>
      <c r="R127" s="38">
        <v>1.16</v>
      </c>
      <c r="S127" s="38" t="s">
        <v>233</v>
      </c>
      <c r="T127" s="38" t="s">
        <v>488</v>
      </c>
      <c r="U127" s="63" t="s">
        <v>39</v>
      </c>
      <c r="V127" s="38"/>
    </row>
    <row r="128" s="2" customFormat="1" ht="70" spans="1:22">
      <c r="A128" s="25">
        <v>24</v>
      </c>
      <c r="B128" s="35" t="s">
        <v>489</v>
      </c>
      <c r="C128" s="34" t="s">
        <v>70</v>
      </c>
      <c r="D128" s="34" t="s">
        <v>102</v>
      </c>
      <c r="E128" s="35" t="s">
        <v>490</v>
      </c>
      <c r="F128" s="40" t="s">
        <v>491</v>
      </c>
      <c r="G128" s="39">
        <v>610</v>
      </c>
      <c r="H128" s="37" t="s">
        <v>53</v>
      </c>
      <c r="I128" s="52" t="s">
        <v>274</v>
      </c>
      <c r="J128" s="52"/>
      <c r="K128" s="38"/>
      <c r="L128" s="38">
        <v>5</v>
      </c>
      <c r="M128" s="38">
        <v>0.68</v>
      </c>
      <c r="N128" s="38">
        <v>0.32</v>
      </c>
      <c r="O128" s="38">
        <v>0.36</v>
      </c>
      <c r="P128" s="38">
        <v>3.04</v>
      </c>
      <c r="Q128" s="38">
        <v>1.6</v>
      </c>
      <c r="R128" s="38">
        <v>1.44</v>
      </c>
      <c r="S128" s="38" t="s">
        <v>233</v>
      </c>
      <c r="T128" s="38" t="s">
        <v>188</v>
      </c>
      <c r="U128" s="63" t="s">
        <v>39</v>
      </c>
      <c r="V128" s="38"/>
    </row>
    <row r="129" s="2" customFormat="1" ht="105" spans="1:22">
      <c r="A129" s="25">
        <v>25</v>
      </c>
      <c r="B129" s="35" t="s">
        <v>492</v>
      </c>
      <c r="C129" s="34" t="s">
        <v>70</v>
      </c>
      <c r="D129" s="34" t="s">
        <v>102</v>
      </c>
      <c r="E129" s="35" t="s">
        <v>493</v>
      </c>
      <c r="F129" s="40" t="s">
        <v>494</v>
      </c>
      <c r="G129" s="39">
        <v>480</v>
      </c>
      <c r="H129" s="37" t="s">
        <v>53</v>
      </c>
      <c r="I129" s="52" t="s">
        <v>274</v>
      </c>
      <c r="J129" s="52"/>
      <c r="K129" s="38"/>
      <c r="L129" s="38">
        <v>8</v>
      </c>
      <c r="M129" s="38">
        <v>0.6</v>
      </c>
      <c r="N129" s="38">
        <v>0.24</v>
      </c>
      <c r="O129" s="38">
        <v>0.36</v>
      </c>
      <c r="P129" s="38">
        <v>2.64</v>
      </c>
      <c r="Q129" s="38">
        <v>1.2</v>
      </c>
      <c r="R129" s="38">
        <v>1.44</v>
      </c>
      <c r="S129" s="38" t="s">
        <v>233</v>
      </c>
      <c r="T129" s="38" t="s">
        <v>188</v>
      </c>
      <c r="U129" s="63" t="s">
        <v>39</v>
      </c>
      <c r="V129" s="38"/>
    </row>
    <row r="130" s="2" customFormat="1" ht="52.5" spans="1:22">
      <c r="A130" s="25">
        <v>26</v>
      </c>
      <c r="B130" s="35" t="s">
        <v>495</v>
      </c>
      <c r="C130" s="34" t="s">
        <v>32</v>
      </c>
      <c r="D130" s="34" t="s">
        <v>82</v>
      </c>
      <c r="E130" s="35" t="s">
        <v>310</v>
      </c>
      <c r="F130" s="40" t="s">
        <v>496</v>
      </c>
      <c r="G130" s="39">
        <v>350</v>
      </c>
      <c r="H130" s="37" t="s">
        <v>53</v>
      </c>
      <c r="I130" s="52" t="s">
        <v>497</v>
      </c>
      <c r="J130" s="52"/>
      <c r="K130" s="38"/>
      <c r="L130" s="38">
        <v>1</v>
      </c>
      <c r="M130" s="38">
        <v>0.6</v>
      </c>
      <c r="N130" s="38">
        <v>0.27</v>
      </c>
      <c r="O130" s="38">
        <v>0.33</v>
      </c>
      <c r="P130" s="38">
        <v>2.67</v>
      </c>
      <c r="Q130" s="38">
        <v>1.35</v>
      </c>
      <c r="R130" s="38">
        <v>1.32</v>
      </c>
      <c r="S130" s="38" t="s">
        <v>233</v>
      </c>
      <c r="T130" s="38" t="s">
        <v>498</v>
      </c>
      <c r="U130" s="63" t="s">
        <v>39</v>
      </c>
      <c r="V130" s="38"/>
    </row>
    <row r="131" s="2" customFormat="1" ht="70" spans="1:22">
      <c r="A131" s="25">
        <v>27</v>
      </c>
      <c r="B131" s="35" t="s">
        <v>499</v>
      </c>
      <c r="C131" s="34" t="s">
        <v>32</v>
      </c>
      <c r="D131" s="34" t="s">
        <v>456</v>
      </c>
      <c r="E131" s="35" t="s">
        <v>500</v>
      </c>
      <c r="F131" s="40" t="s">
        <v>501</v>
      </c>
      <c r="G131" s="39">
        <v>550</v>
      </c>
      <c r="H131" s="37" t="s">
        <v>53</v>
      </c>
      <c r="I131" s="52" t="s">
        <v>502</v>
      </c>
      <c r="J131" s="52"/>
      <c r="K131" s="38"/>
      <c r="L131" s="38">
        <v>1</v>
      </c>
      <c r="M131" s="38">
        <v>0.55</v>
      </c>
      <c r="N131" s="38">
        <v>0.2</v>
      </c>
      <c r="O131" s="38">
        <v>0.35</v>
      </c>
      <c r="P131" s="38">
        <v>2.4</v>
      </c>
      <c r="Q131" s="38">
        <v>1</v>
      </c>
      <c r="R131" s="38">
        <v>1.4</v>
      </c>
      <c r="S131" s="38" t="s">
        <v>233</v>
      </c>
      <c r="T131" s="38" t="s">
        <v>86</v>
      </c>
      <c r="U131" s="63" t="s">
        <v>39</v>
      </c>
      <c r="V131" s="38"/>
    </row>
    <row r="132" s="2" customFormat="1" ht="60" customHeight="1" spans="1:22">
      <c r="A132" s="25">
        <v>28</v>
      </c>
      <c r="B132" s="35" t="s">
        <v>503</v>
      </c>
      <c r="C132" s="34" t="s">
        <v>32</v>
      </c>
      <c r="D132" s="34" t="s">
        <v>456</v>
      </c>
      <c r="E132" s="35" t="s">
        <v>231</v>
      </c>
      <c r="F132" s="40" t="s">
        <v>504</v>
      </c>
      <c r="G132" s="39">
        <v>450</v>
      </c>
      <c r="H132" s="37" t="s">
        <v>53</v>
      </c>
      <c r="I132" s="52" t="s">
        <v>505</v>
      </c>
      <c r="J132" s="52"/>
      <c r="K132" s="38"/>
      <c r="L132" s="38">
        <v>1</v>
      </c>
      <c r="M132" s="38">
        <v>0.43</v>
      </c>
      <c r="N132" s="38">
        <v>0.18</v>
      </c>
      <c r="O132" s="38">
        <v>0.25</v>
      </c>
      <c r="P132" s="38">
        <v>1.9</v>
      </c>
      <c r="Q132" s="38">
        <v>0.9</v>
      </c>
      <c r="R132" s="38">
        <v>1</v>
      </c>
      <c r="S132" s="38" t="s">
        <v>233</v>
      </c>
      <c r="T132" s="38" t="s">
        <v>86</v>
      </c>
      <c r="U132" s="63" t="s">
        <v>39</v>
      </c>
      <c r="V132" s="38"/>
    </row>
    <row r="133" s="2" customFormat="1" ht="52.5" spans="1:22">
      <c r="A133" s="25">
        <v>29</v>
      </c>
      <c r="B133" s="35" t="s">
        <v>506</v>
      </c>
      <c r="C133" s="34" t="s">
        <v>32</v>
      </c>
      <c r="D133" s="34" t="s">
        <v>137</v>
      </c>
      <c r="E133" s="35" t="s">
        <v>507</v>
      </c>
      <c r="F133" s="40" t="s">
        <v>508</v>
      </c>
      <c r="G133" s="39">
        <v>550</v>
      </c>
      <c r="H133" s="37" t="s">
        <v>53</v>
      </c>
      <c r="I133" s="52" t="s">
        <v>274</v>
      </c>
      <c r="J133" s="52"/>
      <c r="K133" s="38">
        <v>1</v>
      </c>
      <c r="L133" s="38"/>
      <c r="M133" s="38">
        <v>0.58</v>
      </c>
      <c r="N133" s="38">
        <v>0.22</v>
      </c>
      <c r="O133" s="38">
        <v>0.36</v>
      </c>
      <c r="P133" s="38">
        <v>2.54</v>
      </c>
      <c r="Q133" s="38">
        <v>1.1</v>
      </c>
      <c r="R133" s="38">
        <v>1.44</v>
      </c>
      <c r="S133" s="38" t="s">
        <v>233</v>
      </c>
      <c r="T133" s="38" t="s">
        <v>440</v>
      </c>
      <c r="U133" s="63" t="s">
        <v>39</v>
      </c>
      <c r="V133" s="38"/>
    </row>
    <row r="134" s="2" customFormat="1" ht="140" spans="1:22">
      <c r="A134" s="25">
        <v>30</v>
      </c>
      <c r="B134" s="35" t="s">
        <v>509</v>
      </c>
      <c r="C134" s="34" t="s">
        <v>32</v>
      </c>
      <c r="D134" s="34" t="s">
        <v>102</v>
      </c>
      <c r="E134" s="35" t="s">
        <v>510</v>
      </c>
      <c r="F134" s="35" t="s">
        <v>511</v>
      </c>
      <c r="G134" s="39">
        <v>740</v>
      </c>
      <c r="H134" s="34" t="s">
        <v>53</v>
      </c>
      <c r="I134" s="35" t="s">
        <v>512</v>
      </c>
      <c r="J134" s="35"/>
      <c r="K134" s="35"/>
      <c r="L134" s="34">
        <v>4</v>
      </c>
      <c r="M134" s="35">
        <v>0.25</v>
      </c>
      <c r="N134" s="63" t="s">
        <v>513</v>
      </c>
      <c r="O134" s="71">
        <v>0.21</v>
      </c>
      <c r="P134" s="71">
        <v>1.1</v>
      </c>
      <c r="Q134" s="71">
        <v>0.19</v>
      </c>
      <c r="R134" s="71">
        <v>0.91</v>
      </c>
      <c r="S134" s="34" t="s">
        <v>233</v>
      </c>
      <c r="T134" s="34" t="s">
        <v>290</v>
      </c>
      <c r="U134" s="63" t="s">
        <v>39</v>
      </c>
      <c r="V134" s="73"/>
    </row>
    <row r="135" s="2" customFormat="1" ht="87.5" spans="1:22">
      <c r="A135" s="25">
        <v>31</v>
      </c>
      <c r="B135" s="35" t="s">
        <v>514</v>
      </c>
      <c r="C135" s="34" t="s">
        <v>32</v>
      </c>
      <c r="D135" s="34" t="s">
        <v>102</v>
      </c>
      <c r="E135" s="35" t="s">
        <v>515</v>
      </c>
      <c r="F135" s="35" t="s">
        <v>516</v>
      </c>
      <c r="G135" s="47">
        <v>230</v>
      </c>
      <c r="H135" s="34" t="s">
        <v>53</v>
      </c>
      <c r="I135" s="35" t="s">
        <v>517</v>
      </c>
      <c r="J135" s="35"/>
      <c r="K135" s="72"/>
      <c r="L135" s="34">
        <v>1</v>
      </c>
      <c r="M135" s="35">
        <v>0.0717</v>
      </c>
      <c r="N135" s="63" t="s">
        <v>518</v>
      </c>
      <c r="O135" s="71">
        <v>0.0578</v>
      </c>
      <c r="P135" s="71">
        <v>0.2833</v>
      </c>
      <c r="Q135" s="71">
        <v>0.0468</v>
      </c>
      <c r="R135" s="71">
        <v>0.2365</v>
      </c>
      <c r="S135" s="34" t="s">
        <v>233</v>
      </c>
      <c r="T135" s="34" t="s">
        <v>290</v>
      </c>
      <c r="U135" s="63" t="s">
        <v>39</v>
      </c>
      <c r="V135" s="61"/>
    </row>
    <row r="136" s="2" customFormat="1" ht="70" spans="1:22">
      <c r="A136" s="25">
        <v>32</v>
      </c>
      <c r="B136" s="35" t="s">
        <v>519</v>
      </c>
      <c r="C136" s="34" t="s">
        <v>32</v>
      </c>
      <c r="D136" s="34" t="s">
        <v>456</v>
      </c>
      <c r="E136" s="35" t="s">
        <v>520</v>
      </c>
      <c r="F136" s="40" t="s">
        <v>521</v>
      </c>
      <c r="G136" s="39">
        <v>800</v>
      </c>
      <c r="H136" s="37" t="s">
        <v>53</v>
      </c>
      <c r="I136" s="52" t="s">
        <v>469</v>
      </c>
      <c r="J136" s="52"/>
      <c r="K136" s="38">
        <v>3</v>
      </c>
      <c r="L136" s="38">
        <v>2</v>
      </c>
      <c r="M136" s="38">
        <v>0.6</v>
      </c>
      <c r="N136" s="38">
        <v>0.22</v>
      </c>
      <c r="O136" s="38">
        <v>0.38</v>
      </c>
      <c r="P136" s="38">
        <v>2.02</v>
      </c>
      <c r="Q136" s="38">
        <v>0.88</v>
      </c>
      <c r="R136" s="38">
        <v>1.14</v>
      </c>
      <c r="S136" s="38" t="s">
        <v>233</v>
      </c>
      <c r="T136" s="38" t="s">
        <v>522</v>
      </c>
      <c r="U136" s="63" t="s">
        <v>39</v>
      </c>
      <c r="V136" s="38"/>
    </row>
    <row r="137" s="2" customFormat="1" ht="87.5" spans="1:22">
      <c r="A137" s="25">
        <v>33</v>
      </c>
      <c r="B137" s="35" t="s">
        <v>523</v>
      </c>
      <c r="C137" s="34" t="s">
        <v>32</v>
      </c>
      <c r="D137" s="34" t="s">
        <v>456</v>
      </c>
      <c r="E137" s="35" t="s">
        <v>524</v>
      </c>
      <c r="F137" s="40" t="s">
        <v>525</v>
      </c>
      <c r="G137" s="39">
        <v>455</v>
      </c>
      <c r="H137" s="37" t="s">
        <v>53</v>
      </c>
      <c r="I137" s="52" t="s">
        <v>526</v>
      </c>
      <c r="J137" s="52"/>
      <c r="K137" s="38">
        <v>3</v>
      </c>
      <c r="L137" s="38">
        <v>4</v>
      </c>
      <c r="M137" s="38">
        <v>0.68</v>
      </c>
      <c r="N137" s="38">
        <v>0.32</v>
      </c>
      <c r="O137" s="38">
        <v>0.36</v>
      </c>
      <c r="P137" s="38">
        <v>3.04</v>
      </c>
      <c r="Q137" s="38">
        <v>1.6</v>
      </c>
      <c r="R137" s="38">
        <v>1.44</v>
      </c>
      <c r="S137" s="38" t="s">
        <v>233</v>
      </c>
      <c r="T137" s="38" t="s">
        <v>527</v>
      </c>
      <c r="U137" s="63" t="s">
        <v>39</v>
      </c>
      <c r="V137" s="38"/>
    </row>
    <row r="138" s="2" customFormat="1" ht="52.5" spans="1:22">
      <c r="A138" s="25">
        <v>34</v>
      </c>
      <c r="B138" s="35" t="s">
        <v>528</v>
      </c>
      <c r="C138" s="34" t="s">
        <v>32</v>
      </c>
      <c r="D138" s="34" t="s">
        <v>456</v>
      </c>
      <c r="E138" s="35" t="s">
        <v>43</v>
      </c>
      <c r="F138" s="40" t="s">
        <v>529</v>
      </c>
      <c r="G138" s="39">
        <v>480</v>
      </c>
      <c r="H138" s="37" t="s">
        <v>53</v>
      </c>
      <c r="I138" s="52" t="s">
        <v>274</v>
      </c>
      <c r="J138" s="52"/>
      <c r="K138" s="38">
        <v>1</v>
      </c>
      <c r="L138" s="38">
        <v>3</v>
      </c>
      <c r="M138" s="38">
        <v>0.57</v>
      </c>
      <c r="N138" s="38">
        <v>0.32</v>
      </c>
      <c r="O138" s="38">
        <v>0.25</v>
      </c>
      <c r="P138" s="38">
        <v>2.28</v>
      </c>
      <c r="Q138" s="38">
        <v>1.28</v>
      </c>
      <c r="R138" s="38">
        <v>1</v>
      </c>
      <c r="S138" s="38" t="s">
        <v>233</v>
      </c>
      <c r="T138" s="38" t="s">
        <v>233</v>
      </c>
      <c r="U138" s="63" t="s">
        <v>39</v>
      </c>
      <c r="V138" s="38"/>
    </row>
    <row r="139" s="6" customFormat="1" ht="52.5" spans="1:22">
      <c r="A139" s="25">
        <v>35</v>
      </c>
      <c r="B139" s="35" t="s">
        <v>530</v>
      </c>
      <c r="C139" s="34" t="s">
        <v>32</v>
      </c>
      <c r="D139" s="34" t="s">
        <v>456</v>
      </c>
      <c r="E139" s="35" t="s">
        <v>308</v>
      </c>
      <c r="F139" s="40" t="s">
        <v>531</v>
      </c>
      <c r="G139" s="39">
        <v>560</v>
      </c>
      <c r="H139" s="37" t="s">
        <v>53</v>
      </c>
      <c r="I139" s="52" t="s">
        <v>274</v>
      </c>
      <c r="J139" s="52"/>
      <c r="K139" s="38"/>
      <c r="L139" s="38">
        <v>5</v>
      </c>
      <c r="M139" s="38">
        <v>0.61</v>
      </c>
      <c r="N139" s="38">
        <v>0.25</v>
      </c>
      <c r="O139" s="38">
        <v>0.36</v>
      </c>
      <c r="P139" s="38">
        <v>2.44</v>
      </c>
      <c r="Q139" s="38">
        <v>1</v>
      </c>
      <c r="R139" s="38">
        <v>1.44</v>
      </c>
      <c r="S139" s="38" t="s">
        <v>316</v>
      </c>
      <c r="T139" s="38" t="s">
        <v>233</v>
      </c>
      <c r="U139" s="63" t="s">
        <v>39</v>
      </c>
      <c r="V139" s="38" t="s">
        <v>475</v>
      </c>
    </row>
    <row r="140" s="2" customFormat="1" ht="45" customHeight="1" spans="1:22">
      <c r="A140" s="34" t="s">
        <v>48</v>
      </c>
      <c r="B140" s="41" t="s">
        <v>532</v>
      </c>
      <c r="C140" s="37"/>
      <c r="D140" s="37"/>
      <c r="E140" s="52"/>
      <c r="F140" s="34">
        <v>1</v>
      </c>
      <c r="G140" s="39">
        <f>SUM(G141:G141)</f>
        <v>8000</v>
      </c>
      <c r="H140" s="37"/>
      <c r="I140" s="52"/>
      <c r="J140" s="52"/>
      <c r="K140" s="38"/>
      <c r="L140" s="38"/>
      <c r="M140" s="38"/>
      <c r="N140" s="38"/>
      <c r="O140" s="38"/>
      <c r="P140" s="38"/>
      <c r="Q140" s="38"/>
      <c r="R140" s="38"/>
      <c r="S140" s="51"/>
      <c r="T140" s="51"/>
      <c r="U140" s="51"/>
      <c r="V140" s="51"/>
    </row>
    <row r="141" s="2" customFormat="1" ht="140" spans="1:22">
      <c r="A141" s="25">
        <v>1</v>
      </c>
      <c r="B141" s="35" t="s">
        <v>533</v>
      </c>
      <c r="C141" s="34" t="s">
        <v>32</v>
      </c>
      <c r="D141" s="34" t="s">
        <v>142</v>
      </c>
      <c r="E141" s="35" t="s">
        <v>43</v>
      </c>
      <c r="F141" s="40" t="s">
        <v>534</v>
      </c>
      <c r="G141" s="39">
        <v>8000</v>
      </c>
      <c r="H141" s="37" t="s">
        <v>53</v>
      </c>
      <c r="I141" s="52" t="s">
        <v>535</v>
      </c>
      <c r="J141" s="52"/>
      <c r="K141" s="38">
        <v>20</v>
      </c>
      <c r="L141" s="38">
        <v>15</v>
      </c>
      <c r="M141" s="38">
        <v>0.55</v>
      </c>
      <c r="N141" s="38">
        <v>0.2</v>
      </c>
      <c r="O141" s="38">
        <v>0.35</v>
      </c>
      <c r="P141" s="38">
        <v>2.543</v>
      </c>
      <c r="Q141" s="38">
        <v>0.862</v>
      </c>
      <c r="R141" s="38">
        <v>1.681</v>
      </c>
      <c r="S141" s="38" t="s">
        <v>55</v>
      </c>
      <c r="T141" s="38" t="s">
        <v>536</v>
      </c>
      <c r="U141" s="63" t="s">
        <v>39</v>
      </c>
      <c r="V141" s="34"/>
    </row>
    <row r="142" s="2" customFormat="1" ht="70" spans="1:22">
      <c r="A142" s="48" t="s">
        <v>122</v>
      </c>
      <c r="B142" s="35" t="s">
        <v>537</v>
      </c>
      <c r="C142" s="34" t="s">
        <v>32</v>
      </c>
      <c r="D142" s="34" t="s">
        <v>142</v>
      </c>
      <c r="E142" s="35" t="s">
        <v>185</v>
      </c>
      <c r="F142" s="40" t="s">
        <v>538</v>
      </c>
      <c r="G142" s="39">
        <v>47</v>
      </c>
      <c r="H142" s="37" t="s">
        <v>53</v>
      </c>
      <c r="I142" s="52" t="s">
        <v>535</v>
      </c>
      <c r="J142" s="52"/>
      <c r="K142" s="38"/>
      <c r="L142" s="38">
        <v>1</v>
      </c>
      <c r="M142" s="38">
        <v>0.0068</v>
      </c>
      <c r="N142" s="38">
        <v>0.0012</v>
      </c>
      <c r="O142" s="38">
        <v>0.0056</v>
      </c>
      <c r="P142" s="38">
        <v>0.0036</v>
      </c>
      <c r="Q142" s="38">
        <v>0.0006</v>
      </c>
      <c r="R142" s="38">
        <v>0.003</v>
      </c>
      <c r="S142" s="38" t="s">
        <v>55</v>
      </c>
      <c r="T142" s="38" t="s">
        <v>188</v>
      </c>
      <c r="U142" s="63" t="s">
        <v>39</v>
      </c>
      <c r="V142" s="25"/>
    </row>
    <row r="143" s="2" customFormat="1" ht="140" spans="1:22">
      <c r="A143" s="48" t="s">
        <v>126</v>
      </c>
      <c r="B143" s="35" t="s">
        <v>539</v>
      </c>
      <c r="C143" s="34" t="s">
        <v>32</v>
      </c>
      <c r="D143" s="34" t="s">
        <v>142</v>
      </c>
      <c r="E143" s="35" t="s">
        <v>540</v>
      </c>
      <c r="F143" s="40" t="s">
        <v>541</v>
      </c>
      <c r="G143" s="39">
        <v>280</v>
      </c>
      <c r="H143" s="37" t="s">
        <v>53</v>
      </c>
      <c r="I143" s="52" t="s">
        <v>535</v>
      </c>
      <c r="J143" s="52"/>
      <c r="K143" s="38">
        <v>1</v>
      </c>
      <c r="L143" s="38"/>
      <c r="M143" s="38">
        <v>0.0359</v>
      </c>
      <c r="N143" s="38">
        <v>0.0183</v>
      </c>
      <c r="O143" s="38">
        <v>0.0176</v>
      </c>
      <c r="P143" s="38">
        <f>Q143+R143</f>
        <v>0.2821</v>
      </c>
      <c r="Q143" s="38">
        <v>0.0915</v>
      </c>
      <c r="R143" s="38">
        <v>0.1906</v>
      </c>
      <c r="S143" s="38" t="s">
        <v>55</v>
      </c>
      <c r="T143" s="38" t="s">
        <v>86</v>
      </c>
      <c r="U143" s="63" t="s">
        <v>39</v>
      </c>
      <c r="V143" s="25"/>
    </row>
    <row r="144" s="2" customFormat="1" ht="87.5" spans="1:22">
      <c r="A144" s="48" t="s">
        <v>131</v>
      </c>
      <c r="B144" s="35" t="s">
        <v>542</v>
      </c>
      <c r="C144" s="34" t="s">
        <v>32</v>
      </c>
      <c r="D144" s="34" t="s">
        <v>142</v>
      </c>
      <c r="E144" s="35" t="s">
        <v>543</v>
      </c>
      <c r="F144" s="40" t="s">
        <v>544</v>
      </c>
      <c r="G144" s="39">
        <v>717</v>
      </c>
      <c r="H144" s="37" t="s">
        <v>53</v>
      </c>
      <c r="I144" s="52" t="s">
        <v>535</v>
      </c>
      <c r="J144" s="52"/>
      <c r="K144" s="38">
        <v>1</v>
      </c>
      <c r="L144" s="38"/>
      <c r="M144" s="38">
        <v>0.0056</v>
      </c>
      <c r="N144" s="38">
        <v>0.0039</v>
      </c>
      <c r="O144" s="38">
        <f>M144-N144</f>
        <v>0.0017</v>
      </c>
      <c r="P144" s="38">
        <f>Q144+R144</f>
        <v>0.0252</v>
      </c>
      <c r="Q144" s="38">
        <v>0.0176</v>
      </c>
      <c r="R144" s="38">
        <v>0.0076</v>
      </c>
      <c r="S144" s="38" t="s">
        <v>55</v>
      </c>
      <c r="T144" s="38" t="s">
        <v>545</v>
      </c>
      <c r="U144" s="63" t="s">
        <v>39</v>
      </c>
      <c r="V144" s="25"/>
    </row>
    <row r="145" s="2" customFormat="1" ht="93" customHeight="1" spans="1:22">
      <c r="A145" s="48" t="s">
        <v>546</v>
      </c>
      <c r="B145" s="35" t="s">
        <v>547</v>
      </c>
      <c r="C145" s="34" t="s">
        <v>32</v>
      </c>
      <c r="D145" s="34" t="s">
        <v>142</v>
      </c>
      <c r="E145" s="35" t="s">
        <v>548</v>
      </c>
      <c r="F145" s="40" t="s">
        <v>549</v>
      </c>
      <c r="G145" s="39">
        <v>580</v>
      </c>
      <c r="H145" s="37" t="s">
        <v>53</v>
      </c>
      <c r="I145" s="52" t="s">
        <v>535</v>
      </c>
      <c r="J145" s="52"/>
      <c r="K145" s="38">
        <v>2</v>
      </c>
      <c r="L145" s="38">
        <v>3</v>
      </c>
      <c r="M145" s="38">
        <v>0.26</v>
      </c>
      <c r="N145" s="38">
        <v>0.1</v>
      </c>
      <c r="O145" s="38">
        <v>0.16</v>
      </c>
      <c r="P145" s="38">
        <v>1.26</v>
      </c>
      <c r="Q145" s="38">
        <v>0.44</v>
      </c>
      <c r="R145" s="38">
        <v>0.82</v>
      </c>
      <c r="S145" s="38" t="s">
        <v>55</v>
      </c>
      <c r="T145" s="38" t="s">
        <v>545</v>
      </c>
      <c r="U145" s="63" t="s">
        <v>39</v>
      </c>
      <c r="V145" s="25"/>
    </row>
    <row r="146" s="2" customFormat="1" ht="114" customHeight="1" spans="1:22">
      <c r="A146" s="48" t="s">
        <v>550</v>
      </c>
      <c r="B146" s="35" t="s">
        <v>551</v>
      </c>
      <c r="C146" s="34" t="s">
        <v>32</v>
      </c>
      <c r="D146" s="34" t="s">
        <v>552</v>
      </c>
      <c r="E146" s="35" t="s">
        <v>553</v>
      </c>
      <c r="F146" s="40" t="s">
        <v>554</v>
      </c>
      <c r="G146" s="39">
        <v>35</v>
      </c>
      <c r="H146" s="37" t="s">
        <v>53</v>
      </c>
      <c r="I146" s="52" t="s">
        <v>555</v>
      </c>
      <c r="J146" s="52"/>
      <c r="K146" s="38"/>
      <c r="L146" s="38">
        <v>1</v>
      </c>
      <c r="M146" s="38">
        <v>0.05</v>
      </c>
      <c r="N146" s="38">
        <v>0.1</v>
      </c>
      <c r="O146" s="38">
        <v>0.04</v>
      </c>
      <c r="P146" s="38">
        <v>0.23</v>
      </c>
      <c r="Q146" s="38">
        <v>0.04</v>
      </c>
      <c r="R146" s="38">
        <v>0.19</v>
      </c>
      <c r="S146" s="38" t="s">
        <v>233</v>
      </c>
      <c r="T146" s="38" t="s">
        <v>545</v>
      </c>
      <c r="U146" s="63" t="s">
        <v>39</v>
      </c>
      <c r="V146" s="25"/>
    </row>
    <row r="147" s="2" customFormat="1" ht="87.5" spans="1:22">
      <c r="A147" s="48" t="s">
        <v>556</v>
      </c>
      <c r="B147" s="35" t="s">
        <v>557</v>
      </c>
      <c r="C147" s="34" t="s">
        <v>32</v>
      </c>
      <c r="D147" s="34" t="s">
        <v>142</v>
      </c>
      <c r="E147" s="35" t="s">
        <v>143</v>
      </c>
      <c r="F147" s="40" t="s">
        <v>558</v>
      </c>
      <c r="G147" s="39">
        <v>350</v>
      </c>
      <c r="H147" s="37" t="s">
        <v>53</v>
      </c>
      <c r="I147" s="52" t="s">
        <v>535</v>
      </c>
      <c r="J147" s="52"/>
      <c r="K147" s="38"/>
      <c r="L147" s="38">
        <v>1</v>
      </c>
      <c r="M147" s="38">
        <v>0.011</v>
      </c>
      <c r="N147" s="38">
        <v>0.004</v>
      </c>
      <c r="O147" s="38">
        <v>0.007</v>
      </c>
      <c r="P147" s="38">
        <v>0.055</v>
      </c>
      <c r="Q147" s="38">
        <v>0.02</v>
      </c>
      <c r="R147" s="38">
        <v>0.035</v>
      </c>
      <c r="S147" s="38" t="s">
        <v>55</v>
      </c>
      <c r="T147" s="38" t="s">
        <v>143</v>
      </c>
      <c r="U147" s="63" t="s">
        <v>39</v>
      </c>
      <c r="V147" s="25"/>
    </row>
    <row r="148" s="2" customFormat="1" ht="52.5" spans="1:22">
      <c r="A148" s="48" t="s">
        <v>559</v>
      </c>
      <c r="B148" s="35" t="s">
        <v>560</v>
      </c>
      <c r="C148" s="34" t="s">
        <v>32</v>
      </c>
      <c r="D148" s="34" t="s">
        <v>142</v>
      </c>
      <c r="E148" s="35" t="s">
        <v>188</v>
      </c>
      <c r="F148" s="40" t="s">
        <v>561</v>
      </c>
      <c r="G148" s="39">
        <v>350</v>
      </c>
      <c r="H148" s="37" t="s">
        <v>53</v>
      </c>
      <c r="I148" s="52" t="s">
        <v>535</v>
      </c>
      <c r="J148" s="52"/>
      <c r="K148" s="38"/>
      <c r="L148" s="38">
        <v>1</v>
      </c>
      <c r="M148" s="38">
        <v>0.021</v>
      </c>
      <c r="N148" s="38">
        <v>0.001</v>
      </c>
      <c r="O148" s="38">
        <v>0.02</v>
      </c>
      <c r="P148" s="38">
        <v>0.105</v>
      </c>
      <c r="Q148" s="38">
        <v>0.005</v>
      </c>
      <c r="R148" s="38">
        <v>0.1</v>
      </c>
      <c r="S148" s="38" t="s">
        <v>55</v>
      </c>
      <c r="T148" s="38" t="s">
        <v>188</v>
      </c>
      <c r="U148" s="63" t="s">
        <v>39</v>
      </c>
      <c r="V148" s="25"/>
    </row>
    <row r="149" s="2" customFormat="1" ht="87.5" spans="1:22">
      <c r="A149" s="48" t="s">
        <v>562</v>
      </c>
      <c r="B149" s="35" t="s">
        <v>563</v>
      </c>
      <c r="C149" s="34" t="s">
        <v>32</v>
      </c>
      <c r="D149" s="34" t="s">
        <v>142</v>
      </c>
      <c r="E149" s="35" t="s">
        <v>470</v>
      </c>
      <c r="F149" s="40" t="s">
        <v>564</v>
      </c>
      <c r="G149" s="39">
        <v>360</v>
      </c>
      <c r="H149" s="37" t="s">
        <v>53</v>
      </c>
      <c r="I149" s="52" t="s">
        <v>535</v>
      </c>
      <c r="J149" s="52"/>
      <c r="K149" s="38">
        <v>3</v>
      </c>
      <c r="L149" s="38">
        <v>2</v>
      </c>
      <c r="M149" s="38">
        <v>0.0568</v>
      </c>
      <c r="N149" s="38">
        <v>0.0231</v>
      </c>
      <c r="O149" s="38">
        <v>0.0337</v>
      </c>
      <c r="P149" s="38">
        <f>Q149+R149</f>
        <v>0.2555</v>
      </c>
      <c r="Q149" s="38">
        <v>0.1039</v>
      </c>
      <c r="R149" s="38">
        <v>0.1516</v>
      </c>
      <c r="S149" s="38" t="s">
        <v>55</v>
      </c>
      <c r="T149" s="38" t="s">
        <v>470</v>
      </c>
      <c r="U149" s="63" t="s">
        <v>39</v>
      </c>
      <c r="V149" s="25"/>
    </row>
    <row r="150" s="5" customFormat="1" ht="70" spans="1:22">
      <c r="A150" s="48" t="s">
        <v>565</v>
      </c>
      <c r="B150" s="40" t="s">
        <v>566</v>
      </c>
      <c r="C150" s="38" t="s">
        <v>32</v>
      </c>
      <c r="D150" s="38" t="s">
        <v>142</v>
      </c>
      <c r="E150" s="40" t="s">
        <v>522</v>
      </c>
      <c r="F150" s="40" t="s">
        <v>567</v>
      </c>
      <c r="G150" s="39">
        <v>2200</v>
      </c>
      <c r="H150" s="38" t="s">
        <v>53</v>
      </c>
      <c r="I150" s="52" t="s">
        <v>568</v>
      </c>
      <c r="J150" s="52"/>
      <c r="K150" s="38">
        <v>6</v>
      </c>
      <c r="L150" s="38"/>
      <c r="M150" s="38">
        <v>0.0427</v>
      </c>
      <c r="N150" s="38">
        <v>0.0113</v>
      </c>
      <c r="O150" s="38">
        <v>0.0314</v>
      </c>
      <c r="P150" s="38">
        <v>0.2301</v>
      </c>
      <c r="Q150" s="38">
        <v>0.0516</v>
      </c>
      <c r="R150" s="38">
        <v>0.1785</v>
      </c>
      <c r="S150" s="38" t="s">
        <v>55</v>
      </c>
      <c r="T150" s="38" t="s">
        <v>55</v>
      </c>
      <c r="U150" s="63" t="s">
        <v>39</v>
      </c>
      <c r="V150" s="26"/>
    </row>
    <row r="151" s="5" customFormat="1" ht="70" spans="1:22">
      <c r="A151" s="48" t="s">
        <v>569</v>
      </c>
      <c r="B151" s="40" t="s">
        <v>570</v>
      </c>
      <c r="C151" s="38" t="s">
        <v>32</v>
      </c>
      <c r="D151" s="38" t="s">
        <v>142</v>
      </c>
      <c r="E151" s="40" t="s">
        <v>295</v>
      </c>
      <c r="F151" s="40" t="s">
        <v>571</v>
      </c>
      <c r="G151" s="39">
        <v>885</v>
      </c>
      <c r="H151" s="38" t="s">
        <v>53</v>
      </c>
      <c r="I151" s="52" t="s">
        <v>535</v>
      </c>
      <c r="J151" s="52"/>
      <c r="K151" s="38">
        <v>5</v>
      </c>
      <c r="L151" s="38">
        <v>1</v>
      </c>
      <c r="M151" s="38">
        <v>0.0448</v>
      </c>
      <c r="N151" s="38">
        <v>0.0324</v>
      </c>
      <c r="O151" s="38">
        <v>0.0124</v>
      </c>
      <c r="P151" s="38">
        <v>0.216</v>
      </c>
      <c r="Q151" s="38">
        <v>0.149</v>
      </c>
      <c r="R151" s="38">
        <v>0.067</v>
      </c>
      <c r="S151" s="38" t="s">
        <v>55</v>
      </c>
      <c r="T151" s="38" t="s">
        <v>55</v>
      </c>
      <c r="U151" s="63" t="s">
        <v>39</v>
      </c>
      <c r="V151" s="26"/>
    </row>
    <row r="152" s="2" customFormat="1" ht="87.5" spans="1:22">
      <c r="A152" s="48" t="s">
        <v>572</v>
      </c>
      <c r="B152" s="40" t="s">
        <v>573</v>
      </c>
      <c r="C152" s="38" t="s">
        <v>32</v>
      </c>
      <c r="D152" s="38" t="s">
        <v>142</v>
      </c>
      <c r="E152" s="40" t="s">
        <v>574</v>
      </c>
      <c r="F152" s="40" t="s">
        <v>575</v>
      </c>
      <c r="G152" s="39">
        <v>2100</v>
      </c>
      <c r="H152" s="38" t="s">
        <v>53</v>
      </c>
      <c r="I152" s="52" t="s">
        <v>535</v>
      </c>
      <c r="J152" s="52"/>
      <c r="K152" s="37">
        <v>5</v>
      </c>
      <c r="L152" s="37"/>
      <c r="M152" s="38">
        <v>0.045</v>
      </c>
      <c r="N152" s="38">
        <v>0.0263</v>
      </c>
      <c r="O152" s="38">
        <v>0.0187</v>
      </c>
      <c r="P152" s="38">
        <v>0.2258</v>
      </c>
      <c r="Q152" s="38">
        <v>0.1315</v>
      </c>
      <c r="R152" s="38">
        <v>0.0943</v>
      </c>
      <c r="S152" s="38" t="s">
        <v>55</v>
      </c>
      <c r="T152" s="38" t="s">
        <v>55</v>
      </c>
      <c r="U152" s="63" t="s">
        <v>39</v>
      </c>
      <c r="V152" s="26"/>
    </row>
    <row r="153" s="2" customFormat="1" ht="52.5" spans="1:22">
      <c r="A153" s="48" t="s">
        <v>576</v>
      </c>
      <c r="B153" s="40" t="s">
        <v>577</v>
      </c>
      <c r="C153" s="38" t="s">
        <v>32</v>
      </c>
      <c r="D153" s="38" t="s">
        <v>142</v>
      </c>
      <c r="E153" s="40" t="s">
        <v>527</v>
      </c>
      <c r="F153" s="40" t="s">
        <v>578</v>
      </c>
      <c r="G153" s="39">
        <v>300</v>
      </c>
      <c r="H153" s="38" t="s">
        <v>53</v>
      </c>
      <c r="I153" s="52" t="s">
        <v>535</v>
      </c>
      <c r="J153" s="52"/>
      <c r="K153" s="38">
        <v>3</v>
      </c>
      <c r="L153" s="38">
        <v>4</v>
      </c>
      <c r="M153" s="38">
        <v>0.68</v>
      </c>
      <c r="N153" s="38">
        <v>0.32</v>
      </c>
      <c r="O153" s="38">
        <v>0.36</v>
      </c>
      <c r="P153" s="38">
        <v>3.04</v>
      </c>
      <c r="Q153" s="38">
        <v>1.6</v>
      </c>
      <c r="R153" s="38">
        <v>1.44</v>
      </c>
      <c r="S153" s="38" t="s">
        <v>55</v>
      </c>
      <c r="T153" s="38" t="s">
        <v>527</v>
      </c>
      <c r="U153" s="63" t="s">
        <v>39</v>
      </c>
      <c r="V153" s="26"/>
    </row>
    <row r="154" s="2" customFormat="1" ht="210" spans="1:22">
      <c r="A154" s="48" t="s">
        <v>579</v>
      </c>
      <c r="B154" s="40" t="s">
        <v>580</v>
      </c>
      <c r="C154" s="38" t="s">
        <v>32</v>
      </c>
      <c r="D154" s="38" t="s">
        <v>142</v>
      </c>
      <c r="E154" s="40" t="s">
        <v>80</v>
      </c>
      <c r="F154" s="40" t="s">
        <v>581</v>
      </c>
      <c r="G154" s="39">
        <v>397</v>
      </c>
      <c r="H154" s="38" t="s">
        <v>53</v>
      </c>
      <c r="I154" s="52" t="s">
        <v>535</v>
      </c>
      <c r="J154" s="52"/>
      <c r="K154" s="37">
        <v>1</v>
      </c>
      <c r="L154" s="37"/>
      <c r="M154" s="38">
        <v>0.0493</v>
      </c>
      <c r="N154" s="38">
        <v>0.0202</v>
      </c>
      <c r="O154" s="38">
        <v>0.0291</v>
      </c>
      <c r="P154" s="38">
        <v>0.2548</v>
      </c>
      <c r="Q154" s="38">
        <v>0.106</v>
      </c>
      <c r="R154" s="38">
        <v>0.1488</v>
      </c>
      <c r="S154" s="38" t="s">
        <v>55</v>
      </c>
      <c r="T154" s="38" t="s">
        <v>55</v>
      </c>
      <c r="U154" s="63" t="s">
        <v>39</v>
      </c>
      <c r="V154" s="26"/>
    </row>
    <row r="155" s="2" customFormat="1" ht="81" customHeight="1" spans="1:22">
      <c r="A155" s="48" t="s">
        <v>582</v>
      </c>
      <c r="B155" s="52" t="s">
        <v>583</v>
      </c>
      <c r="C155" s="38" t="s">
        <v>32</v>
      </c>
      <c r="D155" s="38" t="s">
        <v>82</v>
      </c>
      <c r="E155" s="52" t="s">
        <v>500</v>
      </c>
      <c r="F155" s="40" t="s">
        <v>584</v>
      </c>
      <c r="G155" s="39">
        <v>1100</v>
      </c>
      <c r="H155" s="38" t="s">
        <v>53</v>
      </c>
      <c r="I155" s="40" t="s">
        <v>585</v>
      </c>
      <c r="J155" s="52"/>
      <c r="K155" s="37"/>
      <c r="L155" s="37">
        <v>1</v>
      </c>
      <c r="M155" s="38">
        <v>0.0675</v>
      </c>
      <c r="N155" s="38">
        <v>0.0049</v>
      </c>
      <c r="O155" s="38" t="s">
        <v>586</v>
      </c>
      <c r="P155" s="37">
        <v>0.27</v>
      </c>
      <c r="Q155" s="38">
        <v>0.0196</v>
      </c>
      <c r="R155" s="38">
        <v>0.2504</v>
      </c>
      <c r="S155" s="38" t="s">
        <v>55</v>
      </c>
      <c r="T155" s="38" t="s">
        <v>86</v>
      </c>
      <c r="U155" s="63" t="s">
        <v>39</v>
      </c>
      <c r="V155" s="26"/>
    </row>
    <row r="156" s="2" customFormat="1" ht="87.5" spans="1:22">
      <c r="A156" s="48" t="s">
        <v>587</v>
      </c>
      <c r="B156" s="35" t="s">
        <v>588</v>
      </c>
      <c r="C156" s="34" t="s">
        <v>32</v>
      </c>
      <c r="D156" s="34" t="s">
        <v>142</v>
      </c>
      <c r="E156" s="35" t="s">
        <v>133</v>
      </c>
      <c r="F156" s="40" t="s">
        <v>589</v>
      </c>
      <c r="G156" s="39">
        <v>350</v>
      </c>
      <c r="H156" s="37" t="s">
        <v>53</v>
      </c>
      <c r="I156" s="52" t="s">
        <v>535</v>
      </c>
      <c r="J156" s="52"/>
      <c r="K156" s="38"/>
      <c r="L156" s="38">
        <v>1</v>
      </c>
      <c r="M156" s="38">
        <v>0.0562</v>
      </c>
      <c r="N156" s="38">
        <v>0.0089</v>
      </c>
      <c r="O156" s="38">
        <v>0.0473</v>
      </c>
      <c r="P156" s="38">
        <f>Q156+R156</f>
        <v>0.2528</v>
      </c>
      <c r="Q156" s="38">
        <v>0.04</v>
      </c>
      <c r="R156" s="38">
        <v>0.2128</v>
      </c>
      <c r="S156" s="38" t="s">
        <v>55</v>
      </c>
      <c r="T156" s="38" t="s">
        <v>133</v>
      </c>
      <c r="U156" s="63" t="s">
        <v>39</v>
      </c>
      <c r="V156" s="25"/>
    </row>
    <row r="157" s="2" customFormat="1" ht="188" customHeight="1" spans="1:22">
      <c r="A157" s="48" t="s">
        <v>590</v>
      </c>
      <c r="B157" s="35" t="s">
        <v>591</v>
      </c>
      <c r="C157" s="34" t="s">
        <v>32</v>
      </c>
      <c r="D157" s="34" t="s">
        <v>142</v>
      </c>
      <c r="E157" s="35" t="s">
        <v>86</v>
      </c>
      <c r="F157" s="40" t="s">
        <v>592</v>
      </c>
      <c r="G157" s="39">
        <v>300</v>
      </c>
      <c r="H157" s="37" t="s">
        <v>53</v>
      </c>
      <c r="I157" s="52" t="s">
        <v>535</v>
      </c>
      <c r="J157" s="52"/>
      <c r="K157" s="38">
        <v>1</v>
      </c>
      <c r="L157" s="38"/>
      <c r="M157" s="38">
        <v>0.029</v>
      </c>
      <c r="N157" s="38">
        <v>0.019</v>
      </c>
      <c r="O157" s="38">
        <v>0.01</v>
      </c>
      <c r="P157" s="38">
        <v>0.13</v>
      </c>
      <c r="Q157" s="38">
        <v>0.09</v>
      </c>
      <c r="R157" s="38">
        <v>0.04</v>
      </c>
      <c r="S157" s="38" t="s">
        <v>55</v>
      </c>
      <c r="T157" s="38" t="s">
        <v>86</v>
      </c>
      <c r="U157" s="63" t="s">
        <v>39</v>
      </c>
      <c r="V157" s="25"/>
    </row>
    <row r="158" s="2" customFormat="1" ht="87.5" spans="1:22">
      <c r="A158" s="48" t="s">
        <v>593</v>
      </c>
      <c r="B158" s="35" t="s">
        <v>594</v>
      </c>
      <c r="C158" s="34" t="s">
        <v>32</v>
      </c>
      <c r="D158" s="34" t="s">
        <v>142</v>
      </c>
      <c r="E158" s="35" t="s">
        <v>86</v>
      </c>
      <c r="F158" s="40" t="s">
        <v>595</v>
      </c>
      <c r="G158" s="39">
        <v>550</v>
      </c>
      <c r="H158" s="37" t="s">
        <v>53</v>
      </c>
      <c r="I158" s="52" t="s">
        <v>535</v>
      </c>
      <c r="J158" s="52"/>
      <c r="K158" s="38">
        <v>1</v>
      </c>
      <c r="L158" s="38"/>
      <c r="M158" s="38">
        <v>0.029</v>
      </c>
      <c r="N158" s="38">
        <v>0.019</v>
      </c>
      <c r="O158" s="38">
        <v>0.01</v>
      </c>
      <c r="P158" s="38">
        <v>0.13</v>
      </c>
      <c r="Q158" s="38">
        <v>0.09</v>
      </c>
      <c r="R158" s="38">
        <v>0.04</v>
      </c>
      <c r="S158" s="38" t="s">
        <v>55</v>
      </c>
      <c r="T158" s="38" t="s">
        <v>86</v>
      </c>
      <c r="U158" s="63" t="s">
        <v>39</v>
      </c>
      <c r="V158" s="25"/>
    </row>
    <row r="159" s="2" customFormat="1" ht="17.5" spans="1:22">
      <c r="A159" s="34" t="s">
        <v>56</v>
      </c>
      <c r="B159" s="41" t="s">
        <v>91</v>
      </c>
      <c r="C159" s="37"/>
      <c r="D159" s="37"/>
      <c r="E159" s="52"/>
      <c r="F159" s="34"/>
      <c r="G159" s="39">
        <v>0</v>
      </c>
      <c r="H159" s="37"/>
      <c r="I159" s="52"/>
      <c r="J159" s="52"/>
      <c r="K159" s="38"/>
      <c r="L159" s="38"/>
      <c r="M159" s="38"/>
      <c r="N159" s="38"/>
      <c r="O159" s="38"/>
      <c r="P159" s="38"/>
      <c r="Q159" s="38"/>
      <c r="R159" s="38"/>
      <c r="S159" s="51"/>
      <c r="T159" s="51"/>
      <c r="U159" s="51"/>
      <c r="V159" s="51"/>
    </row>
    <row r="160" s="2" customFormat="1" ht="17.5" spans="1:22">
      <c r="A160" s="44" t="s">
        <v>596</v>
      </c>
      <c r="B160" s="33" t="s">
        <v>597</v>
      </c>
      <c r="C160" s="37"/>
      <c r="D160" s="37"/>
      <c r="E160" s="52"/>
      <c r="F160" s="45">
        <v>1</v>
      </c>
      <c r="G160" s="46">
        <f>G161</f>
        <v>100</v>
      </c>
      <c r="H160" s="37"/>
      <c r="I160" s="52"/>
      <c r="J160" s="52"/>
      <c r="K160" s="38"/>
      <c r="L160" s="38"/>
      <c r="M160" s="38"/>
      <c r="N160" s="38"/>
      <c r="O160" s="38"/>
      <c r="P160" s="38"/>
      <c r="Q160" s="38"/>
      <c r="R160" s="38"/>
      <c r="S160" s="51"/>
      <c r="T160" s="51"/>
      <c r="U160" s="51"/>
      <c r="V160" s="51"/>
    </row>
    <row r="161" s="2" customFormat="1" ht="297.5" spans="1:22">
      <c r="A161" s="25">
        <v>1</v>
      </c>
      <c r="B161" s="40" t="s">
        <v>598</v>
      </c>
      <c r="C161" s="34" t="s">
        <v>70</v>
      </c>
      <c r="D161" s="34" t="s">
        <v>102</v>
      </c>
      <c r="E161" s="35" t="s">
        <v>43</v>
      </c>
      <c r="F161" s="35" t="s">
        <v>599</v>
      </c>
      <c r="G161" s="39">
        <v>100</v>
      </c>
      <c r="H161" s="34" t="s">
        <v>53</v>
      </c>
      <c r="I161" s="35" t="s">
        <v>600</v>
      </c>
      <c r="J161" s="35"/>
      <c r="K161" s="38">
        <v>40</v>
      </c>
      <c r="L161" s="38">
        <v>60</v>
      </c>
      <c r="M161" s="38">
        <v>2.3</v>
      </c>
      <c r="N161" s="38">
        <v>0.7</v>
      </c>
      <c r="O161" s="38">
        <v>1.6</v>
      </c>
      <c r="P161" s="38">
        <v>9</v>
      </c>
      <c r="Q161" s="38">
        <v>3.2</v>
      </c>
      <c r="R161" s="38">
        <v>5.8</v>
      </c>
      <c r="S161" s="38" t="s">
        <v>601</v>
      </c>
      <c r="T161" s="38" t="s">
        <v>601</v>
      </c>
      <c r="U161" s="63" t="s">
        <v>39</v>
      </c>
      <c r="V161" s="34"/>
    </row>
    <row r="162" s="2" customFormat="1" ht="17.5" spans="1:22">
      <c r="A162" s="44" t="s">
        <v>602</v>
      </c>
      <c r="B162" s="33" t="s">
        <v>603</v>
      </c>
      <c r="C162" s="37"/>
      <c r="D162" s="37"/>
      <c r="E162" s="52"/>
      <c r="F162" s="45">
        <v>4</v>
      </c>
      <c r="G162" s="46">
        <f>SUM(G163:G166)</f>
        <v>900</v>
      </c>
      <c r="H162" s="37"/>
      <c r="I162" s="52"/>
      <c r="J162" s="52"/>
      <c r="K162" s="38"/>
      <c r="L162" s="38"/>
      <c r="M162" s="38"/>
      <c r="N162" s="38"/>
      <c r="O162" s="38"/>
      <c r="P162" s="38"/>
      <c r="Q162" s="38"/>
      <c r="R162" s="38"/>
      <c r="S162" s="51"/>
      <c r="T162" s="51"/>
      <c r="U162" s="51"/>
      <c r="V162" s="51"/>
    </row>
    <row r="163" s="8" customFormat="1" ht="87.5" spans="1:22">
      <c r="A163" s="25">
        <v>1</v>
      </c>
      <c r="B163" s="35" t="s">
        <v>604</v>
      </c>
      <c r="C163" s="34" t="s">
        <v>32</v>
      </c>
      <c r="D163" s="34" t="s">
        <v>102</v>
      </c>
      <c r="E163" s="35" t="s">
        <v>43</v>
      </c>
      <c r="F163" s="40" t="s">
        <v>605</v>
      </c>
      <c r="G163" s="38">
        <v>50</v>
      </c>
      <c r="H163" s="37" t="s">
        <v>36</v>
      </c>
      <c r="I163" s="52" t="s">
        <v>606</v>
      </c>
      <c r="J163" s="52"/>
      <c r="K163" s="38">
        <v>5</v>
      </c>
      <c r="L163" s="38">
        <v>8</v>
      </c>
      <c r="M163" s="38">
        <v>0.008</v>
      </c>
      <c r="N163" s="38">
        <v>0.008</v>
      </c>
      <c r="O163" s="38">
        <v>0.005</v>
      </c>
      <c r="P163" s="38">
        <v>0.008</v>
      </c>
      <c r="Q163" s="38">
        <v>0.008</v>
      </c>
      <c r="R163" s="38">
        <v>0.005</v>
      </c>
      <c r="S163" s="38" t="s">
        <v>607</v>
      </c>
      <c r="T163" s="38" t="s">
        <v>607</v>
      </c>
      <c r="U163" s="63" t="s">
        <v>39</v>
      </c>
      <c r="V163" s="38" t="s">
        <v>40</v>
      </c>
    </row>
    <row r="164" s="8" customFormat="1" ht="53" customHeight="1" spans="1:22">
      <c r="A164" s="25">
        <v>2</v>
      </c>
      <c r="B164" s="35" t="s">
        <v>608</v>
      </c>
      <c r="C164" s="34" t="s">
        <v>32</v>
      </c>
      <c r="D164" s="34" t="s">
        <v>102</v>
      </c>
      <c r="E164" s="35" t="s">
        <v>43</v>
      </c>
      <c r="F164" s="40" t="s">
        <v>609</v>
      </c>
      <c r="G164" s="38">
        <v>660</v>
      </c>
      <c r="H164" s="34" t="s">
        <v>53</v>
      </c>
      <c r="I164" s="52" t="s">
        <v>610</v>
      </c>
      <c r="J164" s="52"/>
      <c r="K164" s="38">
        <v>115</v>
      </c>
      <c r="L164" s="38">
        <v>103</v>
      </c>
      <c r="M164" s="38">
        <v>8.9</v>
      </c>
      <c r="N164" s="38">
        <v>3.3</v>
      </c>
      <c r="O164" s="38">
        <v>5.6</v>
      </c>
      <c r="P164" s="38">
        <v>42.7</v>
      </c>
      <c r="Q164" s="38">
        <v>15.1</v>
      </c>
      <c r="R164" s="38">
        <v>27.6</v>
      </c>
      <c r="S164" s="38" t="s">
        <v>349</v>
      </c>
      <c r="T164" s="38" t="s">
        <v>349</v>
      </c>
      <c r="U164" s="63" t="s">
        <v>39</v>
      </c>
      <c r="V164" s="38"/>
    </row>
    <row r="165" s="8" customFormat="1" ht="87.5" spans="1:22">
      <c r="A165" s="25">
        <v>3</v>
      </c>
      <c r="B165" s="35" t="s">
        <v>611</v>
      </c>
      <c r="C165" s="34" t="s">
        <v>32</v>
      </c>
      <c r="D165" s="34" t="s">
        <v>102</v>
      </c>
      <c r="E165" s="35" t="s">
        <v>43</v>
      </c>
      <c r="F165" s="40" t="s">
        <v>612</v>
      </c>
      <c r="G165" s="38">
        <v>70</v>
      </c>
      <c r="H165" s="37" t="s">
        <v>36</v>
      </c>
      <c r="I165" s="52" t="s">
        <v>613</v>
      </c>
      <c r="J165" s="52"/>
      <c r="K165" s="38">
        <v>115</v>
      </c>
      <c r="L165" s="38">
        <v>103</v>
      </c>
      <c r="M165" s="38">
        <v>0.14</v>
      </c>
      <c r="N165" s="38">
        <v>0.14</v>
      </c>
      <c r="O165" s="38"/>
      <c r="P165" s="38">
        <v>0.14</v>
      </c>
      <c r="Q165" s="38">
        <v>0.14</v>
      </c>
      <c r="R165" s="38"/>
      <c r="S165" s="38" t="s">
        <v>38</v>
      </c>
      <c r="T165" s="38" t="s">
        <v>38</v>
      </c>
      <c r="U165" s="63" t="s">
        <v>39</v>
      </c>
      <c r="V165" s="38" t="s">
        <v>40</v>
      </c>
    </row>
    <row r="166" s="6" customFormat="1" ht="140" spans="1:22">
      <c r="A166" s="25">
        <v>4</v>
      </c>
      <c r="B166" s="35" t="s">
        <v>614</v>
      </c>
      <c r="C166" s="34" t="s">
        <v>32</v>
      </c>
      <c r="D166" s="34" t="s">
        <v>102</v>
      </c>
      <c r="E166" s="35" t="s">
        <v>43</v>
      </c>
      <c r="F166" s="40" t="s">
        <v>615</v>
      </c>
      <c r="G166" s="37">
        <v>120</v>
      </c>
      <c r="H166" s="37" t="s">
        <v>36</v>
      </c>
      <c r="I166" s="52" t="s">
        <v>616</v>
      </c>
      <c r="J166" s="52"/>
      <c r="K166" s="38"/>
      <c r="L166" s="38"/>
      <c r="M166" s="38"/>
      <c r="N166" s="38"/>
      <c r="O166" s="38"/>
      <c r="P166" s="38">
        <v>0.1535</v>
      </c>
      <c r="Q166" s="38"/>
      <c r="R166" s="38">
        <v>0.1535</v>
      </c>
      <c r="S166" s="38" t="s">
        <v>617</v>
      </c>
      <c r="T166" s="38" t="s">
        <v>618</v>
      </c>
      <c r="U166" s="63" t="s">
        <v>39</v>
      </c>
      <c r="V166" s="38" t="s">
        <v>40</v>
      </c>
    </row>
  </sheetData>
  <mergeCells count="20">
    <mergeCell ref="A1:B1"/>
    <mergeCell ref="A2:V2"/>
    <mergeCell ref="I4:R4"/>
    <mergeCell ref="K5:L5"/>
    <mergeCell ref="M5:O5"/>
    <mergeCell ref="P5:R5"/>
    <mergeCell ref="A4:A6"/>
    <mergeCell ref="B4:B6"/>
    <mergeCell ref="C4:C6"/>
    <mergeCell ref="D4:D6"/>
    <mergeCell ref="E4:E6"/>
    <mergeCell ref="F4:F6"/>
    <mergeCell ref="G4:G6"/>
    <mergeCell ref="H4:H6"/>
    <mergeCell ref="I5:I6"/>
    <mergeCell ref="J5:J6"/>
    <mergeCell ref="S4:S6"/>
    <mergeCell ref="T4:T6"/>
    <mergeCell ref="U4:U6"/>
    <mergeCell ref="V4:V6"/>
  </mergeCells>
  <pageMargins left="0.700694444444445" right="0.700694444444445" top="0.751388888888889" bottom="0.751388888888889" header="0.298611111111111" footer="0.298611111111111"/>
  <pageSetup paperSize="8" scale="50" fitToWidth="0" orientation="landscape" horizontalDpi="600"/>
  <headerFooter/>
  <ignoredErrors>
    <ignoredError sqref="U16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2023-05-12T11:15:00Z</dcterms:created>
  <dcterms:modified xsi:type="dcterms:W3CDTF">2023-12-18T08:35:55Z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FCEF516FE7994E8AB4B642056A80FC87_13</vt:lpwstr>
  </property>
  <property fmtid="{D5CDD505-2E9C-101B-9397-08002B2CF9AE}" pid="3" name="KSOProductBuildVer">
    <vt:lpwstr>2052-12.1.0.16120</vt:lpwstr>
  </property>
  <property fmtid="{D5CDD505-2E9C-101B-9397-08002B2CF9AE}" pid="4" name="KSOReadingLayout">
    <vt:bool>true</vt:bool>
  </property>
</Properties>
</file>